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xr:revisionPtr revIDLastSave="139" documentId="8_{88CF36CF-2C96-4B64-8420-9A0AF21E76EC}" xr6:coauthVersionLast="47" xr6:coauthVersionMax="47" xr10:uidLastSave="{2C8E444E-3F46-47A4-AF7A-6BA8FB23DDC4}"/>
  <bookViews>
    <workbookView xWindow="-108" yWindow="-108" windowWidth="23256" windowHeight="12456" activeTab="2" xr2:uid="{00000000-000D-0000-FFFF-FFFF00000000}"/>
  </bookViews>
  <sheets>
    <sheet name="Business Plan" sheetId="2" r:id="rId1"/>
    <sheet name="BP Example" sheetId="4" r:id="rId2"/>
    <sheet name="Personal Finances" sheetId="5" r:id="rId3"/>
    <sheet name="Profit and loss statement (2)" sheetId="3" r:id="rId4"/>
  </sheets>
  <definedNames>
    <definedName name="TotalSales" localSheetId="3">SalesRevenue6[[#Totals],[Current period]]</definedName>
    <definedName name="TotalSales">SalesRevenue[[#Totals],[Year 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 i="4" l="1"/>
  <c r="C12" i="4"/>
  <c r="C11" i="4"/>
  <c r="C10" i="4"/>
  <c r="C70" i="4"/>
  <c r="D21" i="4"/>
  <c r="E21" i="4" s="1"/>
  <c r="D20" i="4"/>
  <c r="D24" i="4" s="1"/>
  <c r="D25" i="4" s="1"/>
  <c r="C80" i="4"/>
  <c r="C67" i="4"/>
  <c r="C52" i="4"/>
  <c r="C45" i="4"/>
  <c r="C35" i="4"/>
  <c r="C24" i="4"/>
  <c r="C6" i="4"/>
  <c r="E71" i="3"/>
  <c r="H71" i="3" s="1"/>
  <c r="D71" i="3"/>
  <c r="C71" i="3"/>
  <c r="H70" i="3"/>
  <c r="G70" i="3"/>
  <c r="F70" i="3" a="1"/>
  <c r="F70" i="3" s="1"/>
  <c r="H69" i="3"/>
  <c r="G69" i="3"/>
  <c r="F69" i="3" a="1"/>
  <c r="F69" i="3" s="1"/>
  <c r="H68" i="3"/>
  <c r="G68" i="3"/>
  <c r="F68" i="3" a="1"/>
  <c r="F68" i="3" s="1"/>
  <c r="H67" i="3"/>
  <c r="G67" i="3"/>
  <c r="F67" i="3" a="1"/>
  <c r="F67" i="3" s="1"/>
  <c r="H66" i="3"/>
  <c r="G66" i="3"/>
  <c r="F66" i="3" a="1"/>
  <c r="F66" i="3" s="1"/>
  <c r="H61" i="3"/>
  <c r="G61" i="3"/>
  <c r="C59" i="3"/>
  <c r="E58" i="3"/>
  <c r="H58" i="3" s="1"/>
  <c r="D58" i="3"/>
  <c r="C58" i="3"/>
  <c r="H57" i="3"/>
  <c r="G57" i="3"/>
  <c r="F57" i="3" a="1"/>
  <c r="F57" i="3" s="1"/>
  <c r="H56" i="3"/>
  <c r="G56" i="3"/>
  <c r="F56" i="3" a="1"/>
  <c r="F56" i="3" s="1"/>
  <c r="H55" i="3"/>
  <c r="G55" i="3"/>
  <c r="F55" i="3" a="1"/>
  <c r="F55" i="3" s="1"/>
  <c r="H54" i="3"/>
  <c r="G54" i="3"/>
  <c r="F54" i="3" a="1"/>
  <c r="F54" i="3" s="1"/>
  <c r="H53" i="3"/>
  <c r="G53" i="3"/>
  <c r="F53" i="3" a="1"/>
  <c r="F53" i="3" s="1"/>
  <c r="H52" i="3"/>
  <c r="G52" i="3"/>
  <c r="F52" i="3" a="1"/>
  <c r="F52" i="3" s="1"/>
  <c r="H51" i="3"/>
  <c r="G51" i="3"/>
  <c r="F51" i="3" a="1"/>
  <c r="F51" i="3" s="1"/>
  <c r="H50" i="3"/>
  <c r="G50" i="3"/>
  <c r="F50" i="3" a="1"/>
  <c r="F50" i="3" s="1"/>
  <c r="H49" i="3"/>
  <c r="G49" i="3"/>
  <c r="F49" i="3" a="1"/>
  <c r="F49" i="3" s="1"/>
  <c r="H48" i="3"/>
  <c r="G48" i="3"/>
  <c r="F48" i="3" a="1"/>
  <c r="F48" i="3" s="1"/>
  <c r="H47" i="3"/>
  <c r="G47" i="3"/>
  <c r="F47" i="3" a="1"/>
  <c r="F47" i="3" s="1"/>
  <c r="H46" i="3"/>
  <c r="G46" i="3"/>
  <c r="F46" i="3" a="1"/>
  <c r="F46" i="3" s="1"/>
  <c r="E43" i="3"/>
  <c r="G43" i="3" s="1"/>
  <c r="D43" i="3"/>
  <c r="C43" i="3"/>
  <c r="H42" i="3"/>
  <c r="G42" i="3"/>
  <c r="F42" i="3" a="1"/>
  <c r="F42" i="3" s="1"/>
  <c r="H41" i="3"/>
  <c r="G41" i="3"/>
  <c r="F41" i="3" a="1"/>
  <c r="F41" i="3" s="1"/>
  <c r="H40" i="3"/>
  <c r="G40" i="3"/>
  <c r="F40" i="3" a="1"/>
  <c r="F40" i="3" s="1"/>
  <c r="H39" i="3"/>
  <c r="G39" i="3"/>
  <c r="F39" i="3" a="1"/>
  <c r="F39" i="3" s="1"/>
  <c r="G36" i="3"/>
  <c r="E36" i="3"/>
  <c r="H36" i="3" s="1"/>
  <c r="D36" i="3"/>
  <c r="D59" i="3" s="1"/>
  <c r="C36" i="3"/>
  <c r="H35" i="3"/>
  <c r="G35" i="3"/>
  <c r="F35" i="3" a="1"/>
  <c r="F35" i="3" s="1"/>
  <c r="H34" i="3"/>
  <c r="G34" i="3"/>
  <c r="F34" i="3" a="1"/>
  <c r="F34" i="3" s="1"/>
  <c r="H33" i="3"/>
  <c r="G33" i="3"/>
  <c r="F33" i="3" a="1"/>
  <c r="F33" i="3" s="1"/>
  <c r="H32" i="3"/>
  <c r="G32" i="3"/>
  <c r="F32" i="3" a="1"/>
  <c r="F32" i="3" s="1"/>
  <c r="C27" i="3"/>
  <c r="C60" i="3" s="1"/>
  <c r="C72" i="3" s="1"/>
  <c r="G72" i="3" s="1"/>
  <c r="H26" i="3"/>
  <c r="G26" i="3"/>
  <c r="E26" i="3"/>
  <c r="D26" i="3"/>
  <c r="C26" i="3"/>
  <c r="H25" i="3"/>
  <c r="G25" i="3"/>
  <c r="F25" i="3" a="1"/>
  <c r="F25" i="3" s="1"/>
  <c r="H24" i="3"/>
  <c r="G24" i="3"/>
  <c r="F24" i="3" a="1"/>
  <c r="F24" i="3" s="1"/>
  <c r="H23" i="3"/>
  <c r="G23" i="3"/>
  <c r="F23" i="3" a="1"/>
  <c r="F23" i="3" s="1"/>
  <c r="H22" i="3"/>
  <c r="G22" i="3"/>
  <c r="F22" i="3" a="1"/>
  <c r="F22" i="3" s="1"/>
  <c r="E17" i="3"/>
  <c r="E27" i="3" s="1"/>
  <c r="D17" i="3"/>
  <c r="D27" i="3" s="1"/>
  <c r="D60" i="3" s="1"/>
  <c r="D72" i="3" s="1"/>
  <c r="H72" i="3" s="1"/>
  <c r="C17" i="3"/>
  <c r="H16" i="3"/>
  <c r="G16" i="3"/>
  <c r="F16" i="3" a="1"/>
  <c r="F16" i="3" s="1"/>
  <c r="H15" i="3"/>
  <c r="G15" i="3"/>
  <c r="F15" i="3"/>
  <c r="F15" i="3" a="1"/>
  <c r="H14" i="3"/>
  <c r="G14" i="3"/>
  <c r="F14" i="3" a="1"/>
  <c r="F14" i="3" s="1"/>
  <c r="H13" i="3"/>
  <c r="G13" i="3"/>
  <c r="F13" i="3" a="1"/>
  <c r="F13" i="3" s="1"/>
  <c r="B6" i="3"/>
  <c r="C41" i="2"/>
  <c r="C34" i="2"/>
  <c r="C15" i="2"/>
  <c r="C68" i="4" l="1"/>
  <c r="C36" i="4" s="1"/>
  <c r="C69" i="4" s="1"/>
  <c r="C81" i="4" s="1"/>
  <c r="E20" i="4"/>
  <c r="E24" i="4" s="1"/>
  <c r="E25" i="4" s="1"/>
  <c r="H27" i="3"/>
  <c r="C8" i="3"/>
  <c r="G17" i="3"/>
  <c r="H17" i="3"/>
  <c r="H43" i="3"/>
  <c r="E59" i="3"/>
  <c r="E60" i="3" s="1"/>
  <c r="G71" i="3"/>
  <c r="G58" i="3"/>
  <c r="H60" i="3" l="1"/>
  <c r="G60" i="3"/>
  <c r="E72" i="3"/>
  <c r="G8" i="3" s="1"/>
  <c r="G59" i="3"/>
  <c r="H59" i="3"/>
  <c r="C69" i="2" l="1"/>
  <c r="C56" i="2"/>
  <c r="C24" i="2"/>
  <c r="C25" i="2" s="1"/>
  <c r="C6" i="2" l="1"/>
  <c r="C57" i="2"/>
  <c r="C58" i="2" s="1"/>
  <c r="C70"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<sst xmlns="http://schemas.openxmlformats.org/spreadsheetml/2006/main" count="274" uniqueCount="75">
  <si>
    <t xml:space="preserve"> </t>
  </si>
  <si>
    <t>Your Business LTD.</t>
  </si>
  <si>
    <t>PROFIT &amp; LOSS STATEMENT</t>
  </si>
  <si>
    <t>Gross margin  [L / J]</t>
  </si>
  <si>
    <t>Return on sales  [T / J]</t>
  </si>
  <si>
    <t>Sales revenue</t>
  </si>
  <si>
    <t>Prior period</t>
  </si>
  <si>
    <t>Budget</t>
  </si>
  <si>
    <t>Current period</t>
  </si>
  <si>
    <t>Current period as % of sales</t>
  </si>
  <si>
    <t>% Change from prior period</t>
  </si>
  <si>
    <t>% Change from budget</t>
  </si>
  <si>
    <t>Product/Service 1</t>
  </si>
  <si>
    <t>Product/Service 2</t>
  </si>
  <si>
    <t>Product/Service 3</t>
  </si>
  <si>
    <t>Product/Service 4</t>
  </si>
  <si>
    <t>Total sales revenue  [J]</t>
  </si>
  <si>
    <t>Cost of sales</t>
  </si>
  <si>
    <t>Total cost of sales  [K]</t>
  </si>
  <si>
    <t>Gross profit [L] = [J - K]</t>
  </si>
  <si>
    <t>Operating expenses</t>
  </si>
  <si>
    <t>Sales and marketing</t>
  </si>
  <si>
    <t>Advertising</t>
  </si>
  <si>
    <t>Direct marketing</t>
  </si>
  <si>
    <t>Other expenses (specify)</t>
  </si>
  <si>
    <t>Total Sales and marketing  [M]</t>
  </si>
  <si>
    <t>Research and development</t>
  </si>
  <si>
    <t>Technology licenses</t>
  </si>
  <si>
    <t xml:space="preserve">Patents </t>
  </si>
  <si>
    <t>Total Research and dev.  [N]</t>
  </si>
  <si>
    <t>General and administrative</t>
  </si>
  <si>
    <t>Wages and salaries</t>
  </si>
  <si>
    <t>Outside services</t>
  </si>
  <si>
    <t>Supplies</t>
  </si>
  <si>
    <t>Meals and entertainment</t>
  </si>
  <si>
    <t>Rent</t>
  </si>
  <si>
    <t>Telephone</t>
  </si>
  <si>
    <t>Utilities</t>
  </si>
  <si>
    <t>Depreciation</t>
  </si>
  <si>
    <t>Insurance</t>
  </si>
  <si>
    <t>Repairs and maintenance</t>
  </si>
  <si>
    <t>Total general and admin.  [O]</t>
  </si>
  <si>
    <t>Total operating expenses
[P] = [M + N + O]</t>
  </si>
  <si>
    <t>Operations Income [Q] = [L - P]</t>
  </si>
  <si>
    <t>Other income  [R]</t>
  </si>
  <si>
    <t>$550.00</t>
  </si>
  <si>
    <t>$650.00</t>
  </si>
  <si>
    <t>Taxes</t>
  </si>
  <si>
    <t>Income taxes</t>
  </si>
  <si>
    <t>Payroll taxes</t>
  </si>
  <si>
    <t>Real estate taxes</t>
  </si>
  <si>
    <t>Other taxes (specify)</t>
  </si>
  <si>
    <t>Total taxes  [S]</t>
  </si>
  <si>
    <t>Net profit  [T] = [Q + R - S]</t>
  </si>
  <si>
    <t>Column1</t>
  </si>
  <si>
    <t>Column2</t>
  </si>
  <si>
    <t>Column3</t>
  </si>
  <si>
    <t>Column4</t>
  </si>
  <si>
    <t>Column5</t>
  </si>
  <si>
    <t>Year 1</t>
  </si>
  <si>
    <t>Inflation</t>
  </si>
  <si>
    <t>Year 2</t>
  </si>
  <si>
    <t>Year 3</t>
  </si>
  <si>
    <t>Year 4</t>
  </si>
  <si>
    <t>Year 5</t>
  </si>
  <si>
    <t>Year 6</t>
  </si>
  <si>
    <t>Retail</t>
  </si>
  <si>
    <t>Post Office</t>
  </si>
  <si>
    <t>Other</t>
  </si>
  <si>
    <t>Sales Growth</t>
  </si>
  <si>
    <t>Revenue</t>
  </si>
  <si>
    <t>Cost Of Sales</t>
  </si>
  <si>
    <t>Operating Costs</t>
  </si>
  <si>
    <t>Other Costs</t>
  </si>
  <si>
    <t>Profit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</si>
</sst>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4" formatCode="_-&quot;£&quot;* #,##0.00_-;\-&quot;£&quot;* #,##0.00_-;_-&quot;£&quot;* &quot;-&quot;??_-;_-@_-"/>
    <numFmt numFmtId="164" formatCode="0.0%"/>
    <numFmt numFmtId="165" formatCode="&quot;$&quot;#,##0.00"/>
    <numFmt numFmtId="166" formatCode="_-[$£-809]* #,##0.00_-;\-[$£-809]* #,##0.00_-;_-[$£-809]* &quot;-&quot;??_-;_-@_-"/>
  </numFmts>
  <fonts count="41" x14ac:knownFonts="1">
    <font>
      <sz val="11"/>
      <color theme="1"/>
      <name val="Courier New"/>
      <family val="2"/>
      <scheme val="minor"/>
    </font>
    <font>
      <sz val="10"/>
      <color theme="0"/>
      <name val="Tahoma"/>
    </font>
    <font>
      <sz val="9"/>
      <color theme="0"/>
      <name val="Tahoma"/>
    </font>
    <font>
      <sz val="9"/>
      <color theme="1"/>
      <name val="Tahoma"/>
    </font>
    <font>
      <sz val="10"/>
      <color theme="1"/>
      <name val="Tahoma"/>
    </font>
    <font>
      <b/>
      <sz val="26"/>
      <color theme="0"/>
      <name val="Tahoma"/>
    </font>
    <font>
      <b/>
      <sz val="26"/>
      <color theme="1"/>
      <name val="Tahoma"/>
    </font>
    <font>
      <sz val="18"/>
      <color theme="0"/>
      <name val="Tahoma"/>
    </font>
    <font>
      <sz val="10"/>
      <name val="Tahoma"/>
    </font>
    <font>
      <sz val="18"/>
      <name val="Tahoma"/>
    </font>
    <font>
      <b/>
      <sz val="14"/>
      <color theme="3" tint="-0.499984740745262"/>
      <name val="Tahoma"/>
    </font>
    <font>
      <sz val="10"/>
      <color theme="3" tint="-0.499984740745262"/>
      <name val="Tahoma"/>
    </font>
    <font>
      <b/>
      <sz val="14"/>
      <name val="Tahoma"/>
    </font>
    <font>
      <sz val="9"/>
      <color theme="3" tint="-0.499984740745262"/>
      <name val="Tahoma"/>
    </font>
    <font>
      <sz val="9"/>
      <name val="Tahoma"/>
    </font>
    <font>
      <b/>
      <sz val="10"/>
      <color theme="3" tint="-0.499984740745262"/>
      <name val="Tahoma"/>
    </font>
    <font>
      <sz val="12"/>
      <color theme="1"/>
      <name val="Tahoma"/>
    </font>
    <font>
      <b/>
      <sz val="14"/>
      <color theme="3" tint="-0.249977111117893"/>
      <name val="Tahoma"/>
    </font>
    <font>
      <sz val="10"/>
      <color theme="3" tint="-0.249977111117893"/>
      <name val="Tahoma"/>
    </font>
    <font>
      <sz val="12"/>
      <color theme="3" tint="-0.249977111117893"/>
      <name val="Tahoma"/>
    </font>
    <font>
      <sz val="9"/>
      <color theme="1" tint="0.14999847407452621"/>
      <name val="Tahoma"/>
    </font>
    <font>
      <sz val="12"/>
      <color theme="3"/>
      <name val="Tahoma"/>
    </font>
    <font>
      <b/>
      <sz val="10"/>
      <color theme="3" tint="-0.249977111117893"/>
      <name val="Tahoma"/>
    </font>
    <font>
      <sz val="10"/>
      <color theme="3"/>
      <name val="Tahoma"/>
    </font>
    <font>
      <b/>
      <sz val="14"/>
      <color theme="5"/>
      <name val="Tahoma"/>
    </font>
    <font>
      <b/>
      <sz val="28"/>
      <color rgb="FF000000"/>
      <name val="Tahoma"/>
    </font>
    <font>
      <sz val="18"/>
      <color rgb="FF000000"/>
      <name val="Tahoma"/>
    </font>
    <font>
      <sz val="10"/>
      <color rgb="FF000000"/>
      <name val="Tahoma"/>
    </font>
    <font>
      <sz val="11"/>
      <color theme="1"/>
      <name val="Courier New"/>
      <family val="2"/>
      <scheme val="minor"/>
    </font>
    <font>
      <sz val="18"/>
      <color theme="1" tint="0.34998626667073579"/>
      <name val="Tahoma"/>
      <family val="2"/>
    </font>
    <font>
      <sz val="10"/>
      <color theme="1"/>
      <name val="Tahoma"/>
      <family val="2"/>
    </font>
    <font>
      <sz val="8"/>
      <name val="Courier New"/>
      <family val="2"/>
      <scheme val="minor"/>
    </font>
    <font>
      <sz val="12"/>
      <color theme="1"/>
      <name val="Tahoma"/>
      <family val="2"/>
    </font>
    <font>
      <b/>
      <sz val="10"/>
      <color theme="3" tint="-0.499984740745262"/>
      <name val="Calibri"/>
      <family val="2"/>
    </font>
    <font>
      <sz val="10"/>
      <color theme="3" tint="-0.499984740745262"/>
      <name val="Calibri"/>
      <family val="2"/>
    </font>
    <font>
      <sz val="10"/>
      <color theme="1"/>
      <name val="Calibri"/>
      <family val="2"/>
    </font>
    <font>
      <b/>
      <sz val="10"/>
      <color theme="3" tint="-0.249977111117893"/>
      <name val="Calibri"/>
      <family val="2"/>
    </font>
    <font>
      <b/>
      <sz val="10"/>
      <color theme="1"/>
      <name val="Calibri"/>
      <family val="2"/>
    </font>
    <font>
      <sz val="10"/>
      <color theme="1" tint="0.14999847407452621"/>
      <name val="Calibri"/>
      <family val="2"/>
    </font>
    <font>
      <sz val="10"/>
      <color theme="0"/>
      <name val="Calibri"/>
      <family val="2"/>
    </font>
    <font>
      <b/>
      <sz val="10"/>
      <color theme="5"/>
      <name val="Calibri"/>
      <family val="2"/>
    </font>
  </fonts>
  <fills count="9">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rgb="FFFFCCCC"/>
        <bgColor indexed="64"/>
      </patternFill>
    </fill>
    <fill>
      <patternFill patternType="solid">
        <fgColor theme="0" tint="-4.9989318521683403E-2"/>
        <bgColor indexed="64"/>
      </patternFill>
    </fill>
    <fill>
      <patternFill patternType="solid">
        <fgColor theme="0" tint="-0.249977111117893"/>
        <bgColor indexed="64"/>
      </patternFill>
    </fill>
  </fills>
  <borders count="5">
    <border>
      <left/>
      <right/>
      <top/>
      <bottom/>
      <diagonal/>
    </border>
    <border>
      <left/>
      <right/>
      <top/>
      <bottom style="thick">
        <color theme="0"/>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indexed="64"/>
      </top>
      <bottom style="double">
        <color indexed="64"/>
      </bottom>
      <diagonal/>
    </border>
    <border>
      <left style="thin">
        <color theme="1" tint="0.499984740745262"/>
      </left>
      <right style="thin">
        <color theme="1" tint="0.499984740745262"/>
      </right>
      <top style="thin">
        <color theme="1" tint="0.499984740745262"/>
      </top>
      <bottom/>
      <diagonal/>
    </border>
  </borders>
  <cellStyleXfs count="3">
    <xf numFmtId="0" fontId="0" fillId="0" borderId="0"/>
    <xf numFmtId="44" fontId="28" fillId="0" borderId="0" applyFont="0" applyFill="0" applyBorder="0" applyAlignment="0" applyProtection="0"/>
    <xf numFmtId="9" fontId="28" fillId="0" borderId="0" applyFont="0" applyFill="0" applyBorder="0" applyAlignment="0" applyProtection="0"/>
  </cellStyleXfs>
  <cellXfs count="195">
    <xf numFmtId="0" fontId="0" fillId="0" borderId="0" xfId="0"/>
    <xf numFmtId="0" fontId="1" fillId="5" borderId="0" xfId="0" applyFont="1" applyFill="1" applyAlignment="1">
      <alignment vertical="center"/>
    </xf>
    <xf numFmtId="0" fontId="2" fillId="5" borderId="0" xfId="0" applyFont="1" applyFill="1" applyAlignment="1">
      <alignment horizontal="left" vertical="center" indent="1"/>
    </xf>
    <xf numFmtId="165" fontId="2" fillId="5" borderId="0" xfId="0" applyNumberFormat="1" applyFont="1" applyFill="1" applyAlignment="1">
      <alignment horizontal="center" vertical="center"/>
    </xf>
    <xf numFmtId="164" fontId="2" fillId="5" borderId="0" xfId="0" applyNumberFormat="1" applyFont="1" applyFill="1" applyAlignment="1">
      <alignment horizontal="center" vertical="center"/>
    </xf>
    <xf numFmtId="164" fontId="3" fillId="5" borderId="0" xfId="0" applyNumberFormat="1" applyFont="1" applyFill="1" applyAlignment="1">
      <alignment horizontal="center" vertical="center"/>
    </xf>
    <xf numFmtId="0" fontId="4" fillId="5" borderId="0" xfId="0" applyFont="1" applyFill="1" applyAlignment="1">
      <alignment vertical="center"/>
    </xf>
    <xf numFmtId="0" fontId="4" fillId="0" borderId="0" xfId="0" applyFont="1" applyAlignment="1">
      <alignment vertical="center"/>
    </xf>
    <xf numFmtId="0" fontId="5" fillId="5" borderId="0" xfId="0" applyFont="1" applyFill="1" applyAlignment="1">
      <alignment vertical="center"/>
    </xf>
    <xf numFmtId="164" fontId="5" fillId="5" borderId="0" xfId="0" applyNumberFormat="1" applyFont="1" applyFill="1" applyAlignment="1">
      <alignment horizontal="center" vertical="center"/>
    </xf>
    <xf numFmtId="164" fontId="6" fillId="5" borderId="0" xfId="0" applyNumberFormat="1" applyFont="1" applyFill="1" applyAlignment="1">
      <alignment horizontal="center" vertical="center"/>
    </xf>
    <xf numFmtId="0" fontId="6" fillId="5" borderId="0" xfId="0" applyFont="1" applyFill="1" applyAlignment="1">
      <alignment vertical="center"/>
    </xf>
    <xf numFmtId="0" fontId="6" fillId="0" borderId="0" xfId="0" applyFont="1" applyAlignment="1">
      <alignment vertical="center"/>
    </xf>
    <xf numFmtId="165" fontId="7" fillId="5" borderId="0" xfId="0" applyNumberFormat="1" applyFont="1" applyFill="1" applyAlignment="1">
      <alignment vertical="top"/>
    </xf>
    <xf numFmtId="164" fontId="7" fillId="5" borderId="0" xfId="0" applyNumberFormat="1" applyFont="1" applyFill="1" applyAlignment="1">
      <alignment vertical="top"/>
    </xf>
    <xf numFmtId="0" fontId="7" fillId="5" borderId="0" xfId="0" applyFont="1" applyFill="1" applyAlignment="1">
      <alignment horizontal="left" vertical="center"/>
    </xf>
    <xf numFmtId="165" fontId="7" fillId="5" borderId="0" xfId="0" applyNumberFormat="1" applyFont="1" applyFill="1" applyAlignment="1">
      <alignment horizontal="left" vertical="center"/>
    </xf>
    <xf numFmtId="164" fontId="7" fillId="5" borderId="0" xfId="0" applyNumberFormat="1" applyFont="1" applyFill="1" applyAlignment="1">
      <alignment horizontal="left" vertical="center"/>
    </xf>
    <xf numFmtId="0" fontId="8" fillId="3" borderId="0" xfId="0" applyFont="1" applyFill="1" applyAlignment="1">
      <alignment vertical="center"/>
    </xf>
    <xf numFmtId="0" fontId="9" fillId="3" borderId="0" xfId="0" applyFont="1" applyFill="1" applyAlignment="1">
      <alignment horizontal="left" vertical="center"/>
    </xf>
    <xf numFmtId="165" fontId="9" fillId="3" borderId="0" xfId="0" applyNumberFormat="1" applyFont="1" applyFill="1" applyAlignment="1">
      <alignment horizontal="left" vertical="center"/>
    </xf>
    <xf numFmtId="164" fontId="9" fillId="3" borderId="0" xfId="0" applyNumberFormat="1" applyFont="1" applyFill="1" applyAlignment="1">
      <alignment horizontal="left" vertical="center"/>
    </xf>
    <xf numFmtId="0" fontId="10" fillId="3" borderId="1" xfId="0" applyFont="1" applyFill="1" applyBorder="1" applyAlignment="1">
      <alignment horizontal="left" vertical="top" indent="1"/>
    </xf>
    <xf numFmtId="165" fontId="11" fillId="3" borderId="1" xfId="0" applyNumberFormat="1" applyFont="1" applyFill="1" applyBorder="1" applyAlignment="1">
      <alignment vertical="center"/>
    </xf>
    <xf numFmtId="165" fontId="12" fillId="3" borderId="1" xfId="0" applyNumberFormat="1" applyFont="1" applyFill="1" applyBorder="1" applyAlignment="1">
      <alignment vertical="top"/>
    </xf>
    <xf numFmtId="164" fontId="12" fillId="3" borderId="1" xfId="0" applyNumberFormat="1" applyFont="1" applyFill="1" applyBorder="1" applyAlignment="1">
      <alignment vertical="top"/>
    </xf>
    <xf numFmtId="0" fontId="11" fillId="0" borderId="0" xfId="0" applyFont="1" applyAlignment="1">
      <alignment vertical="center"/>
    </xf>
    <xf numFmtId="0" fontId="13" fillId="3" borderId="0" xfId="0" applyFont="1" applyFill="1" applyAlignment="1">
      <alignment horizontal="left" vertical="center" indent="1"/>
    </xf>
    <xf numFmtId="165" fontId="14" fillId="3" borderId="0" xfId="0" applyNumberFormat="1" applyFont="1" applyFill="1" applyAlignment="1">
      <alignment horizontal="center" vertical="center"/>
    </xf>
    <xf numFmtId="164" fontId="14" fillId="3" borderId="0" xfId="0" applyNumberFormat="1" applyFont="1" applyFill="1" applyAlignment="1">
      <alignment horizontal="center" vertical="center"/>
    </xf>
    <xf numFmtId="0" fontId="15" fillId="3" borderId="0" xfId="0" applyFont="1" applyFill="1" applyAlignment="1">
      <alignment horizontal="left" vertical="center" indent="1"/>
    </xf>
    <xf numFmtId="165" fontId="4" fillId="3" borderId="0" xfId="0" applyNumberFormat="1" applyFont="1" applyFill="1" applyAlignment="1">
      <alignment vertical="center"/>
    </xf>
    <xf numFmtId="164" fontId="15" fillId="3" borderId="0" xfId="0" applyNumberFormat="1" applyFont="1" applyFill="1" applyAlignment="1">
      <alignment horizontal="left" vertical="center" indent="1"/>
    </xf>
    <xf numFmtId="0" fontId="4" fillId="3" borderId="0" xfId="0" applyFont="1" applyFill="1" applyAlignment="1">
      <alignment vertical="center"/>
    </xf>
    <xf numFmtId="164" fontId="8" fillId="3" borderId="0" xfId="0" applyNumberFormat="1" applyFont="1" applyFill="1" applyAlignment="1">
      <alignment horizontal="right" vertical="center" indent="1"/>
    </xf>
    <xf numFmtId="0" fontId="16" fillId="3" borderId="0" xfId="0" applyFont="1" applyFill="1" applyAlignment="1">
      <alignment vertical="center"/>
    </xf>
    <xf numFmtId="165" fontId="16" fillId="3" borderId="1" xfId="0" applyNumberFormat="1" applyFont="1" applyFill="1" applyBorder="1" applyAlignment="1">
      <alignment vertical="center"/>
    </xf>
    <xf numFmtId="164" fontId="16" fillId="3" borderId="1" xfId="0" applyNumberFormat="1" applyFont="1" applyFill="1" applyBorder="1" applyAlignment="1">
      <alignment vertical="center"/>
    </xf>
    <xf numFmtId="0" fontId="16" fillId="0" borderId="0" xfId="0" applyFont="1" applyAlignment="1">
      <alignment vertical="center"/>
    </xf>
    <xf numFmtId="0" fontId="17" fillId="3" borderId="0" xfId="0" applyFont="1" applyFill="1" applyAlignment="1">
      <alignment horizontal="left" vertical="top"/>
    </xf>
    <xf numFmtId="165" fontId="16" fillId="3" borderId="0" xfId="0" applyNumberFormat="1" applyFont="1" applyFill="1" applyAlignment="1">
      <alignment vertical="center"/>
    </xf>
    <xf numFmtId="164" fontId="16" fillId="3" borderId="0" xfId="0" applyNumberFormat="1" applyFont="1" applyFill="1" applyAlignment="1">
      <alignment vertical="center"/>
    </xf>
    <xf numFmtId="0" fontId="4" fillId="0" borderId="0" xfId="0" applyFont="1" applyAlignment="1">
      <alignment horizontal="left" vertical="center" indent="1"/>
    </xf>
    <xf numFmtId="165" fontId="4" fillId="0" borderId="0" xfId="0" applyNumberFormat="1" applyFont="1" applyAlignment="1">
      <alignment horizontal="center" vertical="center" wrapText="1"/>
    </xf>
    <xf numFmtId="164" fontId="4" fillId="0" borderId="0" xfId="0" applyNumberFormat="1" applyFont="1" applyAlignment="1">
      <alignment horizontal="center" vertical="center" wrapText="1"/>
    </xf>
    <xf numFmtId="0" fontId="18" fillId="3" borderId="0" xfId="0" applyFont="1" applyFill="1" applyAlignment="1">
      <alignment vertical="center"/>
    </xf>
    <xf numFmtId="165" fontId="4" fillId="0" borderId="0" xfId="0" applyNumberFormat="1" applyFont="1" applyAlignment="1">
      <alignment horizontal="center" vertical="center"/>
    </xf>
    <xf numFmtId="164" fontId="4" fillId="0" borderId="0" xfId="0" applyNumberFormat="1" applyFont="1" applyAlignment="1">
      <alignment horizontal="center" vertical="center"/>
    </xf>
    <xf numFmtId="0" fontId="19" fillId="3" borderId="0" xfId="0" applyFont="1" applyFill="1" applyAlignment="1">
      <alignment vertical="center"/>
    </xf>
    <xf numFmtId="0" fontId="20" fillId="3" borderId="0" xfId="0" applyFont="1" applyFill="1" applyAlignment="1">
      <alignment horizontal="left" vertical="center" indent="1"/>
    </xf>
    <xf numFmtId="165" fontId="3" fillId="3" borderId="0" xfId="0" applyNumberFormat="1" applyFont="1" applyFill="1" applyAlignment="1">
      <alignment horizontal="center" vertical="center"/>
    </xf>
    <xf numFmtId="164" fontId="3" fillId="3" borderId="0" xfId="0" applyNumberFormat="1" applyFont="1" applyFill="1" applyAlignment="1">
      <alignment vertical="center"/>
    </xf>
    <xf numFmtId="0" fontId="10" fillId="3" borderId="1" xfId="0" applyFont="1" applyFill="1" applyBorder="1" applyAlignment="1">
      <alignment horizontal="left" vertical="center" indent="1"/>
    </xf>
    <xf numFmtId="165" fontId="2" fillId="3" borderId="1" xfId="0" applyNumberFormat="1" applyFont="1" applyFill="1" applyBorder="1" applyAlignment="1">
      <alignment horizontal="center" vertical="center"/>
    </xf>
    <xf numFmtId="164" fontId="2" fillId="3" borderId="1" xfId="0" applyNumberFormat="1" applyFont="1" applyFill="1" applyBorder="1" applyAlignment="1">
      <alignment horizontal="center" vertical="center"/>
    </xf>
    <xf numFmtId="164" fontId="3" fillId="3" borderId="0" xfId="0" applyNumberFormat="1" applyFont="1" applyFill="1" applyAlignment="1">
      <alignment horizontal="center" vertical="center"/>
    </xf>
    <xf numFmtId="165" fontId="13" fillId="3" borderId="0" xfId="0" applyNumberFormat="1" applyFont="1" applyFill="1" applyAlignment="1">
      <alignment horizontal="center" vertical="center"/>
    </xf>
    <xf numFmtId="164" fontId="13" fillId="3" borderId="0" xfId="0" applyNumberFormat="1" applyFont="1" applyFill="1" applyAlignment="1">
      <alignment horizontal="center" vertical="center"/>
    </xf>
    <xf numFmtId="165" fontId="13" fillId="3" borderId="1" xfId="0" applyNumberFormat="1" applyFont="1" applyFill="1" applyBorder="1" applyAlignment="1">
      <alignment horizontal="center" vertical="center"/>
    </xf>
    <xf numFmtId="164" fontId="13" fillId="3" borderId="1" xfId="0" applyNumberFormat="1" applyFont="1" applyFill="1" applyBorder="1" applyAlignment="1">
      <alignment horizontal="center" vertical="center"/>
    </xf>
    <xf numFmtId="0" fontId="21" fillId="3" borderId="0" xfId="0" applyFont="1" applyFill="1" applyAlignment="1">
      <alignment vertical="center"/>
    </xf>
    <xf numFmtId="0" fontId="21" fillId="0" borderId="0" xfId="0" applyFont="1" applyAlignment="1">
      <alignment vertical="center"/>
    </xf>
    <xf numFmtId="0" fontId="22" fillId="3" borderId="0" xfId="0" applyFont="1" applyFill="1" applyAlignment="1">
      <alignment vertical="top" wrapText="1"/>
    </xf>
    <xf numFmtId="0" fontId="23" fillId="3" borderId="0" xfId="0" applyFont="1" applyFill="1" applyAlignment="1">
      <alignment vertical="center"/>
    </xf>
    <xf numFmtId="0" fontId="23" fillId="0" borderId="0" xfId="0" applyFont="1" applyAlignment="1">
      <alignment vertical="center"/>
    </xf>
    <xf numFmtId="0" fontId="4" fillId="0" borderId="0" xfId="0" applyFont="1" applyAlignment="1">
      <alignment horizontal="left" vertical="center" wrapText="1" indent="1"/>
    </xf>
    <xf numFmtId="0" fontId="11" fillId="3" borderId="0" xfId="0" applyFont="1" applyFill="1" applyAlignment="1">
      <alignment horizontal="left" vertical="center" indent="1"/>
    </xf>
    <xf numFmtId="165" fontId="11" fillId="3" borderId="0" xfId="0" applyNumberFormat="1" applyFont="1" applyFill="1" applyAlignment="1">
      <alignment horizontal="center" vertical="center"/>
    </xf>
    <xf numFmtId="164" fontId="11" fillId="3" borderId="0" xfId="0" applyNumberFormat="1" applyFont="1" applyFill="1" applyAlignment="1">
      <alignment horizontal="center" vertical="center"/>
    </xf>
    <xf numFmtId="0" fontId="18" fillId="4" borderId="0" xfId="0" applyFont="1" applyFill="1" applyAlignment="1">
      <alignment vertical="center"/>
    </xf>
    <xf numFmtId="0" fontId="15" fillId="4" borderId="0" xfId="0" applyFont="1" applyFill="1" applyAlignment="1">
      <alignment horizontal="left" vertical="center"/>
    </xf>
    <xf numFmtId="165" fontId="11" fillId="4" borderId="0" xfId="0" applyNumberFormat="1" applyFont="1" applyFill="1" applyAlignment="1">
      <alignment horizontal="center" vertical="center"/>
    </xf>
    <xf numFmtId="164" fontId="11" fillId="4" borderId="0" xfId="0" applyNumberFormat="1" applyFont="1" applyFill="1" applyAlignment="1">
      <alignment horizontal="center" vertical="center"/>
    </xf>
    <xf numFmtId="0" fontId="4" fillId="4" borderId="0" xfId="0" applyFont="1" applyFill="1" applyAlignment="1">
      <alignment vertical="center"/>
    </xf>
    <xf numFmtId="0" fontId="24" fillId="3" borderId="0" xfId="0" applyFont="1" applyFill="1" applyAlignment="1">
      <alignment vertical="center"/>
    </xf>
    <xf numFmtId="165" fontId="2" fillId="3" borderId="0" xfId="0" applyNumberFormat="1" applyFont="1" applyFill="1" applyAlignment="1">
      <alignment horizontal="center" vertical="center"/>
    </xf>
    <xf numFmtId="164" fontId="2" fillId="3" borderId="0" xfId="0" applyNumberFormat="1" applyFont="1" applyFill="1" applyAlignment="1">
      <alignment horizontal="center" vertical="center"/>
    </xf>
    <xf numFmtId="0" fontId="20" fillId="3" borderId="0" xfId="0" applyFont="1" applyFill="1" applyAlignment="1">
      <alignment horizontal="left" vertical="center"/>
    </xf>
    <xf numFmtId="0" fontId="25" fillId="5" borderId="0" xfId="0" applyFont="1" applyFill="1"/>
    <xf numFmtId="0" fontId="26" fillId="5" borderId="0" xfId="0" applyFont="1" applyFill="1" applyAlignment="1">
      <alignment vertical="top"/>
    </xf>
    <xf numFmtId="165" fontId="27" fillId="5" borderId="0" xfId="0" applyNumberFormat="1" applyFont="1" applyFill="1" applyAlignment="1">
      <alignment vertical="center"/>
    </xf>
    <xf numFmtId="10" fontId="11" fillId="2" borderId="0" xfId="0" applyNumberFormat="1" applyFont="1" applyFill="1" applyAlignment="1">
      <alignment horizontal="center" vertical="center"/>
    </xf>
    <xf numFmtId="165" fontId="25" fillId="5" borderId="0" xfId="0" applyNumberFormat="1" applyFont="1" applyFill="1" applyAlignment="1">
      <alignment horizontal="left" wrapText="1"/>
    </xf>
    <xf numFmtId="165" fontId="29" fillId="5" borderId="0" xfId="0" applyNumberFormat="1" applyFont="1" applyFill="1" applyAlignment="1">
      <alignment vertical="top"/>
    </xf>
    <xf numFmtId="0" fontId="1" fillId="0" borderId="0" xfId="0" applyFont="1" applyFill="1" applyAlignment="1">
      <alignment vertical="center"/>
    </xf>
    <xf numFmtId="0" fontId="2" fillId="0" borderId="0" xfId="0" applyFont="1" applyFill="1" applyAlignment="1">
      <alignment horizontal="left" vertical="center" indent="1"/>
    </xf>
    <xf numFmtId="165" fontId="2" fillId="0" borderId="0" xfId="0" applyNumberFormat="1" applyFont="1" applyFill="1" applyAlignment="1">
      <alignment horizontal="center" vertical="center"/>
    </xf>
    <xf numFmtId="164" fontId="2" fillId="0" borderId="0" xfId="0" applyNumberFormat="1" applyFont="1" applyFill="1" applyAlignment="1">
      <alignment horizontal="center" vertical="center"/>
    </xf>
    <xf numFmtId="164" fontId="3" fillId="0" borderId="0" xfId="0" applyNumberFormat="1" applyFont="1" applyFill="1" applyAlignment="1">
      <alignment horizontal="center" vertical="center"/>
    </xf>
    <xf numFmtId="0" fontId="4" fillId="0" borderId="0" xfId="0" applyFont="1" applyFill="1" applyAlignment="1">
      <alignment vertical="center"/>
    </xf>
    <xf numFmtId="164" fontId="5" fillId="0" borderId="0" xfId="0" applyNumberFormat="1" applyFont="1" applyFill="1" applyAlignment="1">
      <alignment horizontal="center" vertical="center"/>
    </xf>
    <xf numFmtId="164" fontId="6" fillId="0" borderId="0" xfId="0" applyNumberFormat="1" applyFont="1" applyFill="1" applyAlignment="1">
      <alignment horizontal="center" vertical="center"/>
    </xf>
    <xf numFmtId="0" fontId="6" fillId="0" borderId="0" xfId="0" applyFont="1" applyFill="1" applyAlignment="1">
      <alignment vertical="center"/>
    </xf>
    <xf numFmtId="164" fontId="7" fillId="0" borderId="0" xfId="0" applyNumberFormat="1" applyFont="1" applyFill="1" applyAlignment="1">
      <alignment vertical="top"/>
    </xf>
    <xf numFmtId="164" fontId="7" fillId="0" borderId="0" xfId="0" applyNumberFormat="1" applyFont="1" applyFill="1" applyAlignment="1">
      <alignment horizontal="left" vertical="center"/>
    </xf>
    <xf numFmtId="0" fontId="8" fillId="0" borderId="0" xfId="0" applyFont="1" applyFill="1" applyAlignment="1">
      <alignment vertical="center"/>
    </xf>
    <xf numFmtId="0" fontId="10" fillId="0" borderId="1" xfId="0" applyFont="1" applyFill="1" applyBorder="1" applyAlignment="1">
      <alignment horizontal="left" vertical="top" indent="1"/>
    </xf>
    <xf numFmtId="0" fontId="13" fillId="0" borderId="0" xfId="0" applyFont="1" applyFill="1" applyAlignment="1">
      <alignment horizontal="left" vertical="center" indent="1"/>
    </xf>
    <xf numFmtId="165" fontId="14" fillId="0" borderId="0" xfId="0" applyNumberFormat="1" applyFont="1" applyFill="1" applyAlignment="1">
      <alignment horizontal="center" vertical="center"/>
    </xf>
    <xf numFmtId="164" fontId="14" fillId="0" borderId="0" xfId="0" applyNumberFormat="1" applyFont="1" applyFill="1" applyAlignment="1">
      <alignment horizontal="center" vertical="center"/>
    </xf>
    <xf numFmtId="0" fontId="15" fillId="0" borderId="0" xfId="0" applyFont="1" applyFill="1" applyAlignment="1">
      <alignment horizontal="left" vertical="center" indent="1"/>
    </xf>
    <xf numFmtId="10" fontId="11" fillId="0" borderId="0" xfId="0" applyNumberFormat="1" applyFont="1" applyFill="1" applyAlignment="1">
      <alignment horizontal="center" vertical="center"/>
    </xf>
    <xf numFmtId="165" fontId="4" fillId="0" borderId="0" xfId="0" applyNumberFormat="1" applyFont="1" applyFill="1" applyAlignment="1">
      <alignment vertical="center"/>
    </xf>
    <xf numFmtId="164" fontId="15" fillId="0" borderId="0" xfId="0" applyNumberFormat="1" applyFont="1" applyFill="1" applyAlignment="1">
      <alignment horizontal="left" vertical="center" indent="1"/>
    </xf>
    <xf numFmtId="164" fontId="8" fillId="0" borderId="0" xfId="0" applyNumberFormat="1" applyFont="1" applyFill="1" applyAlignment="1">
      <alignment horizontal="right" vertical="center" indent="1"/>
    </xf>
    <xf numFmtId="0" fontId="16" fillId="0" borderId="0" xfId="0" applyFont="1" applyFill="1" applyAlignment="1">
      <alignment vertical="center"/>
    </xf>
    <xf numFmtId="164" fontId="16" fillId="0" borderId="1" xfId="0" applyNumberFormat="1" applyFont="1" applyFill="1" applyBorder="1" applyAlignment="1">
      <alignment vertical="center"/>
    </xf>
    <xf numFmtId="0" fontId="17" fillId="0" borderId="0" xfId="0" applyFont="1" applyFill="1" applyAlignment="1">
      <alignment horizontal="left" vertical="top"/>
    </xf>
    <xf numFmtId="165" fontId="16" fillId="0" borderId="0" xfId="0" applyNumberFormat="1" applyFont="1" applyFill="1" applyAlignment="1">
      <alignment vertical="center"/>
    </xf>
    <xf numFmtId="164" fontId="16" fillId="0" borderId="0" xfId="0" applyNumberFormat="1" applyFont="1" applyFill="1" applyAlignment="1">
      <alignment vertical="center"/>
    </xf>
    <xf numFmtId="0" fontId="4" fillId="0" borderId="0" xfId="0" applyFont="1" applyFill="1" applyAlignment="1">
      <alignment horizontal="left" vertical="center" indent="1"/>
    </xf>
    <xf numFmtId="165" fontId="4" fillId="0" borderId="0" xfId="0" applyNumberFormat="1" applyFont="1" applyFill="1" applyAlignment="1">
      <alignment horizontal="center" vertical="center" wrapText="1"/>
    </xf>
    <xf numFmtId="164" fontId="4" fillId="0" borderId="0" xfId="0" applyNumberFormat="1" applyFont="1" applyFill="1" applyAlignment="1">
      <alignment horizontal="center" vertical="center" wrapText="1"/>
    </xf>
    <xf numFmtId="0" fontId="18" fillId="0" borderId="0" xfId="0" applyFont="1" applyFill="1" applyAlignment="1">
      <alignment vertical="center"/>
    </xf>
    <xf numFmtId="165" fontId="4" fillId="0" borderId="0" xfId="0" applyNumberFormat="1" applyFont="1" applyFill="1" applyAlignment="1">
      <alignment horizontal="center" vertical="center"/>
    </xf>
    <xf numFmtId="164" fontId="4" fillId="0" borderId="0" xfId="0" applyNumberFormat="1" applyFont="1" applyFill="1" applyAlignment="1">
      <alignment horizontal="center" vertical="center"/>
    </xf>
    <xf numFmtId="0" fontId="19" fillId="0" borderId="0" xfId="0" applyFont="1" applyFill="1" applyAlignment="1">
      <alignment vertical="center"/>
    </xf>
    <xf numFmtId="0" fontId="20" fillId="0" borderId="0" xfId="0" applyFont="1" applyFill="1" applyAlignment="1">
      <alignment horizontal="left" vertical="center" indent="1"/>
    </xf>
    <xf numFmtId="165" fontId="3" fillId="0" borderId="0" xfId="0" applyNumberFormat="1" applyFont="1" applyFill="1" applyAlignment="1">
      <alignment horizontal="center" vertical="center"/>
    </xf>
    <xf numFmtId="164" fontId="3" fillId="0" borderId="0" xfId="0" applyNumberFormat="1" applyFont="1" applyFill="1" applyAlignment="1">
      <alignment vertical="center"/>
    </xf>
    <xf numFmtId="0" fontId="10" fillId="0" borderId="1" xfId="0" applyFont="1" applyFill="1" applyBorder="1" applyAlignment="1">
      <alignment horizontal="left" vertical="center" indent="1"/>
    </xf>
    <xf numFmtId="165" fontId="2" fillId="0" borderId="1" xfId="0" applyNumberFormat="1" applyFont="1" applyFill="1" applyBorder="1" applyAlignment="1">
      <alignment horizontal="center" vertical="center"/>
    </xf>
    <xf numFmtId="164" fontId="2" fillId="0" borderId="1" xfId="0" applyNumberFormat="1" applyFont="1" applyFill="1" applyBorder="1" applyAlignment="1">
      <alignment horizontal="center" vertical="center"/>
    </xf>
    <xf numFmtId="165" fontId="13" fillId="0" borderId="0" xfId="0" applyNumberFormat="1" applyFont="1" applyFill="1" applyAlignment="1">
      <alignment horizontal="center" vertical="center"/>
    </xf>
    <xf numFmtId="164" fontId="13" fillId="0" borderId="0" xfId="0" applyNumberFormat="1" applyFont="1" applyFill="1" applyAlignment="1">
      <alignment horizontal="center" vertical="center"/>
    </xf>
    <xf numFmtId="165" fontId="13" fillId="0" borderId="1" xfId="0" applyNumberFormat="1" applyFont="1" applyFill="1" applyBorder="1" applyAlignment="1">
      <alignment horizontal="center" vertical="center"/>
    </xf>
    <xf numFmtId="164" fontId="13" fillId="0" borderId="1" xfId="0" applyNumberFormat="1" applyFont="1" applyFill="1" applyBorder="1" applyAlignment="1">
      <alignment horizontal="center" vertical="center"/>
    </xf>
    <xf numFmtId="0" fontId="21" fillId="0" borderId="0" xfId="0" applyFont="1" applyFill="1" applyAlignment="1">
      <alignment vertical="center"/>
    </xf>
    <xf numFmtId="0" fontId="22" fillId="0" borderId="0" xfId="0" applyFont="1" applyFill="1" applyAlignment="1">
      <alignment vertical="top" wrapText="1"/>
    </xf>
    <xf numFmtId="0" fontId="23" fillId="0" borderId="0" xfId="0" applyFont="1" applyFill="1" applyAlignment="1">
      <alignment vertical="center"/>
    </xf>
    <xf numFmtId="0" fontId="4" fillId="0" borderId="0" xfId="0" applyFont="1" applyFill="1" applyAlignment="1">
      <alignment horizontal="left" vertical="center" wrapText="1" indent="1"/>
    </xf>
    <xf numFmtId="0" fontId="11" fillId="0" borderId="0" xfId="0" applyFont="1" applyFill="1" applyAlignment="1">
      <alignment horizontal="left" vertical="center" indent="1"/>
    </xf>
    <xf numFmtId="165" fontId="11" fillId="0" borderId="0" xfId="0" applyNumberFormat="1" applyFont="1" applyFill="1" applyAlignment="1">
      <alignment horizontal="center" vertical="center"/>
    </xf>
    <xf numFmtId="164" fontId="11" fillId="0" borderId="0" xfId="0" applyNumberFormat="1" applyFont="1" applyFill="1" applyAlignment="1">
      <alignment horizontal="center" vertical="center"/>
    </xf>
    <xf numFmtId="0" fontId="15" fillId="0" borderId="0" xfId="0" applyFont="1" applyFill="1" applyAlignment="1">
      <alignment horizontal="left" vertical="center"/>
    </xf>
    <xf numFmtId="0" fontId="24" fillId="0" borderId="0" xfId="0" applyFont="1" applyFill="1" applyAlignment="1">
      <alignment vertical="center"/>
    </xf>
    <xf numFmtId="0" fontId="20" fillId="0" borderId="0" xfId="0" applyFont="1" applyFill="1" applyAlignment="1">
      <alignment horizontal="left" vertical="center"/>
    </xf>
    <xf numFmtId="0" fontId="5" fillId="6" borderId="0" xfId="0" applyFont="1" applyFill="1" applyAlignment="1">
      <alignment vertical="center"/>
    </xf>
    <xf numFmtId="0" fontId="25" fillId="6" borderId="0" xfId="0" applyFont="1" applyFill="1"/>
    <xf numFmtId="165" fontId="25" fillId="6" borderId="0" xfId="0" applyNumberFormat="1" applyFont="1" applyFill="1" applyAlignment="1">
      <alignment horizontal="left" wrapText="1"/>
    </xf>
    <xf numFmtId="0" fontId="1" fillId="6" borderId="0" xfId="0" applyFont="1" applyFill="1" applyAlignment="1">
      <alignment vertical="center"/>
    </xf>
    <xf numFmtId="0" fontId="26" fillId="6" borderId="0" xfId="0" applyFont="1" applyFill="1" applyAlignment="1">
      <alignment vertical="top"/>
    </xf>
    <xf numFmtId="165" fontId="29" fillId="6" borderId="0" xfId="0" applyNumberFormat="1" applyFont="1" applyFill="1" applyAlignment="1">
      <alignment vertical="top"/>
    </xf>
    <xf numFmtId="165" fontId="27" fillId="6" borderId="0" xfId="0" applyNumberFormat="1" applyFont="1" applyFill="1" applyAlignment="1">
      <alignment vertical="center"/>
    </xf>
    <xf numFmtId="165" fontId="7" fillId="6" borderId="0" xfId="0" applyNumberFormat="1" applyFont="1" applyFill="1" applyAlignment="1">
      <alignment vertical="top"/>
    </xf>
    <xf numFmtId="0" fontId="7" fillId="6" borderId="0" xfId="0" applyFont="1" applyFill="1" applyAlignment="1">
      <alignment horizontal="left" vertical="center"/>
    </xf>
    <xf numFmtId="165" fontId="7" fillId="6" borderId="0" xfId="0" applyNumberFormat="1" applyFont="1" applyFill="1" applyAlignment="1">
      <alignment horizontal="left" vertical="center"/>
    </xf>
    <xf numFmtId="166" fontId="4" fillId="0" borderId="0" xfId="0" applyNumberFormat="1" applyFont="1" applyFill="1" applyAlignment="1">
      <alignment horizontal="center" vertical="center"/>
    </xf>
    <xf numFmtId="165" fontId="30" fillId="0" borderId="0" xfId="0" applyNumberFormat="1" applyFont="1" applyFill="1" applyAlignment="1">
      <alignment horizontal="center" vertical="center" wrapText="1"/>
    </xf>
    <xf numFmtId="165" fontId="32" fillId="0" borderId="1" xfId="0" applyNumberFormat="1" applyFont="1" applyFill="1" applyBorder="1" applyAlignment="1">
      <alignment horizontal="right" vertical="center"/>
    </xf>
    <xf numFmtId="164" fontId="16" fillId="0" borderId="1" xfId="2" applyNumberFormat="1" applyFont="1" applyFill="1" applyBorder="1" applyAlignment="1">
      <alignment vertical="center"/>
    </xf>
    <xf numFmtId="0" fontId="25" fillId="8" borderId="0" xfId="0" applyFont="1" applyFill="1"/>
    <xf numFmtId="165" fontId="25" fillId="8" borderId="0" xfId="0" applyNumberFormat="1" applyFont="1" applyFill="1" applyAlignment="1">
      <alignment horizontal="left" wrapText="1"/>
    </xf>
    <xf numFmtId="0" fontId="26" fillId="8" borderId="0" xfId="0" applyFont="1" applyFill="1" applyAlignment="1">
      <alignment vertical="top"/>
    </xf>
    <xf numFmtId="165" fontId="29" fillId="8" borderId="0" xfId="0" applyNumberFormat="1" applyFont="1" applyFill="1" applyAlignment="1">
      <alignment vertical="top"/>
    </xf>
    <xf numFmtId="165" fontId="27" fillId="8" borderId="0" xfId="0" applyNumberFormat="1" applyFont="1" applyFill="1" applyAlignment="1">
      <alignment vertical="center"/>
    </xf>
    <xf numFmtId="165" fontId="7" fillId="8" borderId="0" xfId="0" applyNumberFormat="1" applyFont="1" applyFill="1" applyAlignment="1">
      <alignment vertical="top"/>
    </xf>
    <xf numFmtId="0" fontId="7" fillId="8" borderId="0" xfId="0" applyFont="1" applyFill="1" applyAlignment="1">
      <alignment horizontal="left" vertical="center"/>
    </xf>
    <xf numFmtId="165" fontId="7" fillId="8" borderId="0" xfId="0" applyNumberFormat="1" applyFont="1" applyFill="1" applyAlignment="1">
      <alignment horizontal="left" vertical="center"/>
    </xf>
    <xf numFmtId="0" fontId="33" fillId="0" borderId="0" xfId="0" applyFont="1" applyFill="1" applyAlignment="1">
      <alignment horizontal="left" vertical="center" indent="1"/>
    </xf>
    <xf numFmtId="10" fontId="34" fillId="0" borderId="0" xfId="0" applyNumberFormat="1" applyFont="1" applyFill="1" applyAlignment="1">
      <alignment horizontal="center" vertical="center"/>
    </xf>
    <xf numFmtId="165" fontId="35" fillId="0" borderId="0" xfId="0" applyNumberFormat="1" applyFont="1" applyFill="1" applyAlignment="1">
      <alignment vertical="center"/>
    </xf>
    <xf numFmtId="0" fontId="35" fillId="0" borderId="0" xfId="0" applyFont="1" applyFill="1" applyAlignment="1">
      <alignment vertical="center"/>
    </xf>
    <xf numFmtId="0" fontId="33" fillId="0" borderId="1" xfId="0" applyFont="1" applyFill="1" applyBorder="1" applyAlignment="1">
      <alignment horizontal="left" vertical="center" indent="1"/>
    </xf>
    <xf numFmtId="0" fontId="36" fillId="0" borderId="0" xfId="0" applyFont="1" applyFill="1" applyAlignment="1">
      <alignment horizontal="left" vertical="top"/>
    </xf>
    <xf numFmtId="164" fontId="37" fillId="2" borderId="2" xfId="2" applyNumberFormat="1" applyFont="1" applyFill="1" applyBorder="1" applyAlignment="1">
      <alignment horizontal="center" vertical="center" wrapText="1"/>
    </xf>
    <xf numFmtId="164" fontId="35" fillId="2" borderId="2" xfId="2" applyNumberFormat="1" applyFont="1" applyFill="1" applyBorder="1" applyAlignment="1">
      <alignment horizontal="left" vertical="center" wrapText="1" indent="7"/>
    </xf>
    <xf numFmtId="0" fontId="35" fillId="0" borderId="2" xfId="0" applyFont="1" applyFill="1" applyBorder="1" applyAlignment="1">
      <alignment horizontal="left" vertical="center" indent="1"/>
    </xf>
    <xf numFmtId="44" fontId="35" fillId="0" borderId="2" xfId="1" applyFont="1" applyFill="1" applyBorder="1" applyAlignment="1">
      <alignment horizontal="right" vertical="center"/>
    </xf>
    <xf numFmtId="0" fontId="35" fillId="0" borderId="4" xfId="0" applyFont="1" applyFill="1" applyBorder="1" applyAlignment="1">
      <alignment horizontal="left" vertical="center" indent="1"/>
    </xf>
    <xf numFmtId="44" fontId="35" fillId="0" borderId="4" xfId="1" applyFont="1" applyFill="1" applyBorder="1" applyAlignment="1">
      <alignment horizontal="right" vertical="center"/>
    </xf>
    <xf numFmtId="0" fontId="37" fillId="0" borderId="3" xfId="0" applyFont="1" applyFill="1" applyBorder="1" applyAlignment="1">
      <alignment horizontal="left" vertical="center" indent="1"/>
    </xf>
    <xf numFmtId="44" fontId="37" fillId="0" borderId="3" xfId="1" applyFont="1" applyFill="1" applyBorder="1" applyAlignment="1">
      <alignment horizontal="right" vertical="center"/>
    </xf>
    <xf numFmtId="0" fontId="38" fillId="0" borderId="0" xfId="0" applyFont="1" applyFill="1" applyAlignment="1">
      <alignment horizontal="left" vertical="center" indent="1"/>
    </xf>
    <xf numFmtId="44" fontId="35" fillId="0" borderId="0" xfId="1" applyFont="1" applyFill="1" applyAlignment="1">
      <alignment horizontal="right" vertical="center"/>
    </xf>
    <xf numFmtId="44" fontId="39" fillId="0" borderId="1" xfId="1" applyFont="1" applyFill="1" applyBorder="1" applyAlignment="1">
      <alignment horizontal="right" vertical="center"/>
    </xf>
    <xf numFmtId="0" fontId="35" fillId="0" borderId="0" xfId="0" applyFont="1" applyFill="1" applyAlignment="1">
      <alignment horizontal="left" vertical="center" indent="1"/>
    </xf>
    <xf numFmtId="44" fontId="35" fillId="0" borderId="0" xfId="1" applyFont="1" applyFill="1" applyAlignment="1">
      <alignment horizontal="right" vertical="center" wrapText="1"/>
    </xf>
    <xf numFmtId="0" fontId="34" fillId="0" borderId="0" xfId="0" applyFont="1" applyFill="1" applyAlignment="1">
      <alignment horizontal="left" vertical="center" indent="1"/>
    </xf>
    <xf numFmtId="44" fontId="34" fillId="0" borderId="0" xfId="1" applyFont="1" applyFill="1" applyAlignment="1">
      <alignment horizontal="right" vertical="center"/>
    </xf>
    <xf numFmtId="0" fontId="33" fillId="0" borderId="1" xfId="0" applyFont="1" applyFill="1" applyBorder="1" applyAlignment="1">
      <alignment horizontal="left" vertical="top" indent="1"/>
    </xf>
    <xf numFmtId="44" fontId="34" fillId="0" borderId="1" xfId="1" applyFont="1" applyFill="1" applyBorder="1" applyAlignment="1">
      <alignment horizontal="right" vertical="center"/>
    </xf>
    <xf numFmtId="0" fontId="36" fillId="0" borderId="0" xfId="0" applyFont="1" applyFill="1" applyAlignment="1">
      <alignment vertical="top" wrapText="1"/>
    </xf>
    <xf numFmtId="0" fontId="35" fillId="0" borderId="0" xfId="0" applyFont="1" applyFill="1" applyAlignment="1">
      <alignment horizontal="left" vertical="center" wrapText="1" indent="1"/>
    </xf>
    <xf numFmtId="166" fontId="35" fillId="0" borderId="0" xfId="1" applyNumberFormat="1" applyFont="1" applyFill="1" applyAlignment="1">
      <alignment horizontal="right" vertical="center"/>
    </xf>
    <xf numFmtId="0" fontId="33" fillId="0" borderId="0" xfId="0" applyFont="1" applyFill="1" applyAlignment="1">
      <alignment horizontal="left" vertical="center"/>
    </xf>
    <xf numFmtId="0" fontId="40" fillId="0" borderId="0" xfId="0" applyFont="1" applyFill="1" applyAlignment="1">
      <alignment vertical="center"/>
    </xf>
    <xf numFmtId="44" fontId="39" fillId="0" borderId="0" xfId="1" applyFont="1" applyFill="1" applyAlignment="1">
      <alignment horizontal="right" vertical="center"/>
    </xf>
    <xf numFmtId="0" fontId="38" fillId="0" borderId="0" xfId="0" applyFont="1" applyFill="1" applyAlignment="1">
      <alignment horizontal="left" vertical="center"/>
    </xf>
    <xf numFmtId="44" fontId="37" fillId="7" borderId="2" xfId="1" applyFont="1" applyFill="1" applyBorder="1" applyAlignment="1">
      <alignment horizontal="center" vertical="center" wrapText="1"/>
    </xf>
    <xf numFmtId="0" fontId="37" fillId="0" borderId="0" xfId="0" applyFont="1" applyFill="1" applyBorder="1" applyAlignment="1">
      <alignment horizontal="left" vertical="center" indent="1"/>
    </xf>
    <xf numFmtId="44" fontId="37" fillId="0" borderId="0" xfId="1" applyFont="1" applyFill="1" applyBorder="1" applyAlignment="1">
      <alignment horizontal="right" vertical="center"/>
    </xf>
    <xf numFmtId="164" fontId="37" fillId="0" borderId="0" xfId="2" applyNumberFormat="1" applyFont="1" applyFill="1" applyBorder="1" applyAlignment="1">
      <alignment horizontal="right" vertical="center"/>
    </xf>
    <xf numFmtId="164" fontId="37" fillId="2" borderId="0" xfId="2" applyNumberFormat="1" applyFont="1" applyFill="1" applyBorder="1" applyAlignment="1">
      <alignment horizontal="center" vertical="center" wrapText="1"/>
    </xf>
    <xf numFmtId="164" fontId="35" fillId="2" borderId="0" xfId="2" applyNumberFormat="1" applyFont="1" applyFill="1" applyBorder="1" applyAlignment="1">
      <alignment horizontal="left" vertical="center" wrapText="1" indent="7"/>
    </xf>
  </cellXfs>
  <cellStyles count="3">
    <cellStyle name="Currency" xfId="1" builtinId="4"/>
    <cellStyle name="Normal" xfId="0" builtinId="0"/>
    <cellStyle name="Percent" xfId="2" builtinId="5"/>
  </cellStyles>
  <dxfs count="212">
    <dxf>
      <font>
        <color rgb="FFC00000"/>
      </font>
    </dxf>
    <dxf>
      <font>
        <color rgb="FFC00000"/>
      </font>
    </dxf>
    <dxf>
      <font>
        <color rgb="FFC00000"/>
      </font>
    </dxf>
    <dxf>
      <font>
        <b val="0"/>
        <i val="0"/>
        <strike val="0"/>
        <condense val="0"/>
        <extend val="0"/>
        <outline val="0"/>
        <shadow val="0"/>
        <u val="none"/>
        <vertAlign val="baseline"/>
        <sz val="10"/>
        <color theme="1"/>
        <name val="Tahoma"/>
        <scheme val="none"/>
      </font>
      <numFmt numFmtId="164" formatCode="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none"/>
      </font>
      <numFmt numFmtId="164" formatCode="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none"/>
      </font>
      <numFmt numFmtId="164" formatCode="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none"/>
      </font>
      <numFmt numFmtId="165" formatCode="&quot;$&quot;#,##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none"/>
      </font>
      <numFmt numFmtId="165" formatCode="&quot;$&quot;#,##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none"/>
      </font>
      <numFmt numFmtId="165" formatCode="&quot;$&quot;#,##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none"/>
      </font>
      <fill>
        <patternFill patternType="none">
          <fgColor indexed="64"/>
          <bgColor indexed="65"/>
        </patternFill>
      </fill>
      <alignment horizontal="left" vertical="center" textRotation="0" wrapText="1" indent="1" justifyLastLine="0" shrinkToFit="0" readingOrder="0"/>
    </dxf>
    <dxf>
      <font>
        <b val="0"/>
        <i val="0"/>
        <strike val="0"/>
        <condense val="0"/>
        <extend val="0"/>
        <outline val="0"/>
        <shadow val="0"/>
        <u val="none"/>
        <vertAlign val="baseline"/>
        <sz val="10"/>
        <color theme="1"/>
        <name val="Tahoma"/>
        <scheme val="none"/>
      </font>
      <numFmt numFmtId="164"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none"/>
      </font>
      <numFmt numFmtId="164"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none"/>
      </font>
      <numFmt numFmtId="164"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none"/>
      </font>
      <numFmt numFmtId="164"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none"/>
      </font>
      <numFmt numFmtId="164"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none"/>
      </font>
      <numFmt numFmtId="164"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none"/>
      </font>
      <numFmt numFmtId="164"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none"/>
      </font>
      <numFmt numFmtId="164"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none"/>
      </font>
      <numFmt numFmtId="164"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none"/>
      </font>
      <numFmt numFmtId="164"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none"/>
      </font>
      <numFmt numFmtId="164"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none"/>
      </font>
      <numFmt numFmtId="164"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none"/>
      </font>
      <numFmt numFmtId="164"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none"/>
      </font>
      <numFmt numFmtId="164"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none"/>
      </font>
      <numFmt numFmtId="164"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numFmt numFmtId="166" formatCode="_-[$£-809]* #,##0.00_-;\-[$£-809]* #,##0.00_-;_-[$£-809]* &quot;-&quot;??_-;_-@_-"/>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none"/>
      </font>
      <numFmt numFmtId="166" formatCode="_-[$£-809]* #,##0.00_-;\-[$£-809]* #,##0.00_-;_-[$£-809]* &quot;-&quot;??_-;_-@_-"/>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none"/>
      </font>
      <numFmt numFmtId="166" formatCode="_-[$£-809]* #,##0.00_-;\-[$£-809]* #,##0.00_-;_-[$£-809]* &quot;-&quot;??_-;_-@_-"/>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none"/>
      </font>
      <numFmt numFmtId="166" formatCode="_-[$£-809]* #,##0.00_-;\-[$£-809]* #,##0.00_-;_-[$£-809]* &quot;-&quot;??_-;_-@_-"/>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none"/>
      </font>
      <fill>
        <patternFill patternType="none">
          <fgColor indexed="64"/>
          <bgColor indexed="65"/>
        </patternFill>
      </fill>
      <alignment horizontal="left" vertical="center" textRotation="0" wrapText="0" indent="1" justifyLastLine="0" shrinkToFit="0" readingOrder="0"/>
    </dxf>
    <dxf>
      <font>
        <b val="0"/>
        <i val="0"/>
        <strike val="0"/>
        <condense val="0"/>
        <extend val="0"/>
        <outline val="0"/>
        <shadow val="0"/>
        <u val="none"/>
        <vertAlign val="baseline"/>
        <sz val="10"/>
        <color theme="1"/>
        <name val="Tahoma"/>
        <scheme val="none"/>
      </font>
      <numFmt numFmtId="165" formatCode="&quot;$&quot;#,##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none"/>
      </font>
      <numFmt numFmtId="165" formatCode="&quot;$&quot;#,##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none"/>
      </font>
      <numFmt numFmtId="165" formatCode="&quot;$&quot;#,##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none"/>
      </font>
      <fill>
        <patternFill patternType="none">
          <fgColor indexed="64"/>
          <bgColor indexed="65"/>
        </patternFill>
      </fill>
      <alignment horizontal="left" vertical="center" textRotation="0" wrapText="0" indent="1" justifyLastLine="0" shrinkToFit="0" readingOrder="0"/>
    </dxf>
    <dxf>
      <font>
        <b val="0"/>
        <i val="0"/>
        <strike val="0"/>
        <condense val="0"/>
        <extend val="0"/>
        <outline val="0"/>
        <shadow val="0"/>
        <u val="none"/>
        <vertAlign val="baseline"/>
        <sz val="10"/>
        <color theme="1"/>
        <name val="Tahoma"/>
        <scheme val="none"/>
      </font>
      <numFmt numFmtId="165" formatCode="&quot;$&quot;#,##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none"/>
      </font>
      <numFmt numFmtId="165" formatCode="&quot;$&quot;#,##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none"/>
      </font>
      <numFmt numFmtId="165" formatCode="&quot;$&quot;#,##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none"/>
      </font>
      <fill>
        <patternFill patternType="none">
          <fgColor indexed="64"/>
          <bgColor indexed="65"/>
        </patternFill>
      </fill>
      <alignment horizontal="left" vertical="center" textRotation="0" wrapText="0" indent="1" justifyLastLine="0" shrinkToFit="0" readingOrder="0"/>
    </dxf>
    <dxf>
      <font>
        <b val="0"/>
        <i val="0"/>
        <strike val="0"/>
        <condense val="0"/>
        <extend val="0"/>
        <outline val="0"/>
        <shadow val="0"/>
        <u val="none"/>
        <vertAlign val="baseline"/>
        <sz val="10"/>
        <color theme="1"/>
        <name val="Tahoma"/>
        <scheme val="none"/>
      </font>
      <numFmt numFmtId="165" formatCode="&quot;$&quot;#,##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none"/>
      </font>
      <numFmt numFmtId="165" formatCode="&quot;$&quot;#,##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none"/>
      </font>
      <numFmt numFmtId="165" formatCode="&quot;$&quot;#,##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none"/>
      </font>
      <fill>
        <patternFill patternType="none">
          <fgColor indexed="64"/>
          <bgColor indexed="65"/>
        </patternFill>
      </fill>
      <alignment horizontal="left" vertical="center" textRotation="0" wrapText="1" indent="1" justifyLastLine="0" shrinkToFit="0" readingOrder="0"/>
    </dxf>
    <dxf>
      <font>
        <b val="0"/>
        <i val="0"/>
        <strike val="0"/>
        <condense val="0"/>
        <extend val="0"/>
        <outline val="0"/>
        <shadow val="0"/>
        <u val="none"/>
        <vertAlign val="baseline"/>
        <sz val="10"/>
        <color theme="1"/>
        <name val="Tahoma"/>
        <scheme val="none"/>
      </font>
      <numFmt numFmtId="165" formatCode="&quot;$&quot;#,##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none"/>
      </font>
      <numFmt numFmtId="165" formatCode="&quot;$&quot;#,##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none"/>
      </font>
      <numFmt numFmtId="165" formatCode="&quot;$&quot;#,##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none"/>
      </font>
      <fill>
        <patternFill patternType="none">
          <fgColor indexed="64"/>
          <bgColor indexed="65"/>
        </patternFill>
      </fill>
      <alignment horizontal="left" vertical="center" textRotation="0" wrapText="0" indent="1" justifyLastLine="0" shrinkToFit="0" readingOrder="0"/>
    </dxf>
    <dxf>
      <font>
        <strike val="0"/>
        <outline val="0"/>
        <shadow val="0"/>
        <u val="none"/>
        <vertAlign val="baseline"/>
        <sz val="10"/>
        <name val="Tahoma"/>
      </font>
      <numFmt numFmtId="166" formatCode="_-[$£-809]* #,##0.00_-;\-[$£-809]* #,##0.00_-;_-[$£-809]* &quot;-&quot;??_-;_-@_-"/>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numFmt numFmtId="166" formatCode="_-[$£-809]* #,##0.00_-;\-[$£-809]* #,##0.00_-;_-[$£-809]* &quot;-&quot;??_-;_-@_-"/>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color theme="1"/>
        <name val="Tahoma"/>
        <scheme val="major"/>
      </font>
      <fill>
        <patternFill patternType="none">
          <fgColor indexed="64"/>
          <bgColor auto="1"/>
        </patternFill>
      </fill>
    </dxf>
    <dxf>
      <font>
        <strike val="0"/>
        <outline val="0"/>
        <shadow val="0"/>
        <u val="none"/>
        <vertAlign val="baseline"/>
        <sz val="10"/>
        <name val="Tahoma"/>
      </font>
      <fill>
        <patternFill patternType="none">
          <fgColor indexed="64"/>
          <bgColor auto="1"/>
        </patternFill>
      </fill>
    </dxf>
    <dxf>
      <font>
        <strike val="0"/>
        <outline val="0"/>
        <shadow val="0"/>
        <u val="none"/>
        <vertAlign val="baseline"/>
        <sz val="10"/>
        <name val="Tahoma"/>
      </font>
      <fill>
        <patternFill patternType="none">
          <fgColor indexed="64"/>
          <bgColor auto="1"/>
        </patternFill>
      </fill>
    </dxf>
    <dxf>
      <font>
        <strike val="0"/>
        <outline val="0"/>
        <shadow val="0"/>
        <u val="none"/>
        <vertAlign val="baseline"/>
        <sz val="10"/>
        <color theme="1"/>
        <name val="Tahoma"/>
        <scheme val="major"/>
      </font>
      <fill>
        <patternFill patternType="none">
          <fgColor indexed="64"/>
          <bgColor auto="1"/>
        </patternFill>
      </fill>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scheme val="major"/>
      </font>
      <fill>
        <patternFill patternType="none">
          <fgColor indexed="64"/>
          <bgColor auto="1"/>
        </patternFill>
      </fill>
    </dxf>
    <dxf>
      <font>
        <strike val="0"/>
        <outline val="0"/>
        <shadow val="0"/>
        <u val="none"/>
        <vertAlign val="baseline"/>
        <sz val="10"/>
        <name val="Tahoma"/>
      </font>
      <fill>
        <patternFill patternType="none">
          <fgColor indexed="64"/>
          <bgColor auto="1"/>
        </patternFill>
      </fill>
    </dxf>
    <dxf>
      <font>
        <strike val="0"/>
        <outline val="0"/>
        <shadow val="0"/>
        <u val="none"/>
        <vertAlign val="baseline"/>
        <sz val="10"/>
        <name val="Tahoma"/>
      </font>
      <fill>
        <patternFill patternType="none">
          <fgColor indexed="64"/>
          <bgColor auto="1"/>
        </patternFill>
      </fill>
    </dxf>
    <dxf>
      <font>
        <strike val="0"/>
        <outline val="0"/>
        <shadow val="0"/>
        <u val="none"/>
        <vertAlign val="baseline"/>
        <sz val="10"/>
        <color theme="1"/>
        <name val="Tahoma"/>
        <scheme val="major"/>
      </font>
      <fill>
        <patternFill patternType="none">
          <fgColor indexed="64"/>
          <bgColor auto="1"/>
        </patternFill>
      </fill>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scheme val="major"/>
      </font>
      <fill>
        <patternFill patternType="none">
          <fgColor indexed="64"/>
          <bgColor auto="1"/>
        </patternFill>
      </fill>
    </dxf>
    <dxf>
      <font>
        <strike val="0"/>
        <outline val="0"/>
        <shadow val="0"/>
        <u val="none"/>
        <vertAlign val="baseline"/>
        <sz val="10"/>
        <name val="Tahoma"/>
      </font>
      <fill>
        <patternFill patternType="none">
          <fgColor indexed="64"/>
          <bgColor auto="1"/>
        </patternFill>
      </fill>
    </dxf>
    <dxf>
      <font>
        <strike val="0"/>
        <outline val="0"/>
        <shadow val="0"/>
        <u val="none"/>
        <vertAlign val="baseline"/>
        <sz val="10"/>
        <name val="Tahoma"/>
      </font>
      <fill>
        <patternFill patternType="none">
          <fgColor indexed="64"/>
          <bgColor auto="1"/>
        </patternFill>
      </fill>
    </dxf>
    <dxf>
      <font>
        <strike val="0"/>
        <outline val="0"/>
        <shadow val="0"/>
        <u val="none"/>
        <vertAlign val="baseline"/>
        <sz val="10"/>
        <color theme="1"/>
        <name val="Tahoma"/>
        <scheme val="major"/>
      </font>
      <fill>
        <patternFill patternType="none">
          <fgColor indexed="64"/>
          <bgColor auto="1"/>
        </patternFill>
      </fill>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color theme="1"/>
        <name val="Tahoma"/>
        <scheme val="major"/>
      </font>
      <fill>
        <patternFill patternType="none">
          <fgColor indexed="64"/>
          <bgColor auto="1"/>
        </patternFill>
      </fill>
    </dxf>
    <dxf>
      <font>
        <strike val="0"/>
        <outline val="0"/>
        <shadow val="0"/>
        <u val="none"/>
        <vertAlign val="baseline"/>
        <sz val="10"/>
        <name val="Tahoma"/>
      </font>
      <fill>
        <patternFill patternType="none">
          <fgColor indexed="64"/>
          <bgColor auto="1"/>
        </patternFill>
      </fill>
    </dxf>
    <dxf>
      <font>
        <strike val="0"/>
        <outline val="0"/>
        <shadow val="0"/>
        <u val="none"/>
        <vertAlign val="baseline"/>
        <sz val="10"/>
        <name val="Tahoma"/>
      </font>
      <fill>
        <patternFill patternType="none">
          <fgColor indexed="64"/>
          <bgColor auto="1"/>
        </patternFill>
      </fill>
    </dxf>
    <dxf>
      <font>
        <strike val="0"/>
        <outline val="0"/>
        <shadow val="0"/>
        <u val="none"/>
        <vertAlign val="baseline"/>
        <sz val="10"/>
        <name val="Tahoma"/>
        <scheme val="major"/>
      </font>
      <fill>
        <patternFill patternType="none">
          <fgColor indexed="64"/>
          <bgColor auto="1"/>
        </patternFill>
      </fill>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color theme="1"/>
        <name val="Tahoma"/>
        <scheme val="major"/>
      </font>
      <fill>
        <patternFill patternType="none">
          <fgColor indexed="64"/>
          <bgColor auto="1"/>
        </patternFill>
      </fill>
    </dxf>
    <dxf>
      <font>
        <strike val="0"/>
        <outline val="0"/>
        <shadow val="0"/>
        <u val="none"/>
        <vertAlign val="baseline"/>
        <sz val="10"/>
        <name val="Tahoma"/>
      </font>
      <fill>
        <patternFill patternType="none">
          <fgColor indexed="64"/>
          <bgColor auto="1"/>
        </patternFill>
      </fill>
    </dxf>
    <dxf>
      <font>
        <strike val="0"/>
        <outline val="0"/>
        <shadow val="0"/>
        <u val="none"/>
        <vertAlign val="baseline"/>
        <sz val="10"/>
        <name val="Tahoma"/>
      </font>
      <fill>
        <patternFill patternType="none">
          <fgColor indexed="64"/>
          <bgColor auto="1"/>
        </patternFill>
      </fill>
    </dxf>
    <dxf>
      <font>
        <strike val="0"/>
        <outline val="0"/>
        <shadow val="0"/>
        <u val="none"/>
        <vertAlign val="baseline"/>
        <sz val="10"/>
        <color theme="1"/>
        <name val="Tahoma"/>
        <scheme val="major"/>
      </font>
      <fill>
        <patternFill patternType="none">
          <fgColor indexed="64"/>
          <bgColor auto="1"/>
        </patternFill>
      </fill>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scheme val="major"/>
      </font>
      <fill>
        <patternFill patternType="none">
          <fgColor indexed="64"/>
          <bgColor auto="1"/>
        </patternFill>
      </fill>
    </dxf>
    <dxf>
      <font>
        <strike val="0"/>
        <outline val="0"/>
        <shadow val="0"/>
        <u val="none"/>
        <vertAlign val="baseline"/>
        <sz val="10"/>
        <name val="Tahoma"/>
      </font>
      <fill>
        <patternFill patternType="none">
          <fgColor indexed="64"/>
          <bgColor auto="1"/>
        </patternFill>
      </fill>
    </dxf>
    <dxf>
      <font>
        <strike val="0"/>
        <outline val="0"/>
        <shadow val="0"/>
        <u val="none"/>
        <vertAlign val="baseline"/>
        <sz val="10"/>
        <name val="Tahoma"/>
      </font>
      <fill>
        <patternFill patternType="none">
          <fgColor indexed="64"/>
          <bgColor auto="1"/>
        </patternFill>
      </fill>
    </dxf>
    <dxf>
      <font>
        <strike val="0"/>
        <outline val="0"/>
        <shadow val="0"/>
        <u val="none"/>
        <vertAlign val="baseline"/>
        <sz val="10"/>
        <color theme="1"/>
        <name val="Tahoma"/>
        <scheme val="major"/>
      </font>
      <fill>
        <patternFill patternType="none">
          <fgColor indexed="64"/>
          <bgColor auto="1"/>
        </patternFill>
      </fill>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minor"/>
      </font>
      <numFmt numFmtId="164"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minor"/>
      </font>
      <numFmt numFmtId="164"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minor"/>
      </font>
      <numFmt numFmtId="164"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minor"/>
      </font>
      <numFmt numFmtId="165" formatCode="&quot;$&quot;#,##0.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minor"/>
      </font>
      <numFmt numFmtId="165" formatCode="&quot;$&quot;#,##0.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minor"/>
      </font>
      <numFmt numFmtId="165" formatCode="&quot;$&quot;#,##0.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scheme val="major"/>
      </font>
      <fill>
        <patternFill patternType="none">
          <fgColor indexed="64"/>
          <bgColor auto="1"/>
        </patternFill>
      </fill>
    </dxf>
    <dxf>
      <font>
        <b val="0"/>
        <i val="0"/>
        <strike val="0"/>
        <condense val="0"/>
        <extend val="0"/>
        <outline val="0"/>
        <shadow val="0"/>
        <u val="none"/>
        <vertAlign val="baseline"/>
        <sz val="10"/>
        <color theme="1"/>
        <name val="Tahoma"/>
        <scheme val="major"/>
      </font>
      <fill>
        <patternFill patternType="none">
          <fgColor indexed="64"/>
          <bgColor auto="1"/>
        </patternFill>
      </fill>
      <alignment horizontal="left" vertical="center" textRotation="0" wrapText="0" indent="1" justifyLastLine="0" shrinkToFit="0" readingOrder="0"/>
    </dxf>
    <dxf>
      <font>
        <strike val="0"/>
        <outline val="0"/>
        <shadow val="0"/>
        <u val="none"/>
        <vertAlign val="baseline"/>
        <sz val="10"/>
        <name val="Tahoma"/>
      </font>
    </dxf>
    <dxf>
      <font>
        <strike val="0"/>
        <outline val="0"/>
        <shadow val="0"/>
        <u val="none"/>
        <vertAlign val="baseline"/>
        <sz val="10"/>
        <name val="Tahoma"/>
      </font>
    </dxf>
    <dxf>
      <font>
        <strike val="0"/>
        <outline val="0"/>
        <shadow val="0"/>
        <u val="none"/>
        <vertAlign val="baseline"/>
        <sz val="10"/>
        <color theme="1"/>
        <name val="Tahoma"/>
        <scheme val="major"/>
      </font>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minor"/>
      </font>
      <numFmt numFmtId="164"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minor"/>
      </font>
      <numFmt numFmtId="164"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minor"/>
      </font>
      <numFmt numFmtId="164"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minor"/>
      </font>
      <numFmt numFmtId="165" formatCode="&quot;$&quot;#,##0.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minor"/>
      </font>
      <numFmt numFmtId="165" formatCode="&quot;$&quot;#,##0.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minor"/>
      </font>
      <numFmt numFmtId="165" formatCode="&quot;$&quot;#,##0.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scheme val="major"/>
      </font>
      <fill>
        <patternFill patternType="none">
          <fgColor indexed="64"/>
          <bgColor auto="1"/>
        </patternFill>
      </fill>
    </dxf>
    <dxf>
      <font>
        <b val="0"/>
        <i val="0"/>
        <strike val="0"/>
        <condense val="0"/>
        <extend val="0"/>
        <outline val="0"/>
        <shadow val="0"/>
        <u val="none"/>
        <vertAlign val="baseline"/>
        <sz val="10"/>
        <color theme="1"/>
        <name val="Tahoma"/>
        <scheme val="major"/>
      </font>
      <fill>
        <patternFill patternType="none">
          <fgColor indexed="64"/>
          <bgColor auto="1"/>
        </patternFill>
      </fill>
      <alignment horizontal="left" vertical="center" textRotation="0" wrapText="1" indent="1" justifyLastLine="0" shrinkToFit="0" readingOrder="0"/>
    </dxf>
    <dxf>
      <font>
        <strike val="0"/>
        <outline val="0"/>
        <shadow val="0"/>
        <u val="none"/>
        <vertAlign val="baseline"/>
        <sz val="10"/>
        <name val="Tahoma"/>
      </font>
    </dxf>
    <dxf>
      <font>
        <strike val="0"/>
        <outline val="0"/>
        <shadow val="0"/>
        <u val="none"/>
        <vertAlign val="baseline"/>
        <sz val="10"/>
        <name val="Tahoma"/>
      </font>
    </dxf>
    <dxf>
      <font>
        <strike val="0"/>
        <outline val="0"/>
        <shadow val="0"/>
        <u val="none"/>
        <vertAlign val="baseline"/>
        <sz val="10"/>
        <color theme="1"/>
        <name val="Tahoma"/>
        <scheme val="major"/>
      </font>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minor"/>
      </font>
      <numFmt numFmtId="164"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minor"/>
      </font>
      <numFmt numFmtId="164"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minor"/>
      </font>
      <numFmt numFmtId="164"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minor"/>
      </font>
      <numFmt numFmtId="165" formatCode="&quot;$&quot;#,##0.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minor"/>
      </font>
      <numFmt numFmtId="165" formatCode="&quot;$&quot;#,##0.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minor"/>
      </font>
      <numFmt numFmtId="165" formatCode="&quot;$&quot;#,##0.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color theme="1"/>
        <name val="Tahoma"/>
        <scheme val="major"/>
      </font>
      <fill>
        <patternFill patternType="none">
          <fgColor indexed="64"/>
          <bgColor auto="1"/>
        </patternFill>
      </fill>
    </dxf>
    <dxf>
      <font>
        <b val="0"/>
        <i val="0"/>
        <strike val="0"/>
        <condense val="0"/>
        <extend val="0"/>
        <outline val="0"/>
        <shadow val="0"/>
        <u val="none"/>
        <vertAlign val="baseline"/>
        <sz val="10"/>
        <color theme="1"/>
        <name val="Tahoma"/>
        <scheme val="major"/>
      </font>
      <fill>
        <patternFill patternType="none">
          <fgColor indexed="64"/>
          <bgColor auto="1"/>
        </patternFill>
      </fill>
      <alignment horizontal="left" vertical="center" textRotation="0" wrapText="0" indent="1" justifyLastLine="0" shrinkToFit="0" readingOrder="0"/>
    </dxf>
    <dxf>
      <font>
        <strike val="0"/>
        <outline val="0"/>
        <shadow val="0"/>
        <u val="none"/>
        <vertAlign val="baseline"/>
        <sz val="10"/>
        <name val="Tahoma"/>
      </font>
    </dxf>
    <dxf>
      <font>
        <strike val="0"/>
        <outline val="0"/>
        <shadow val="0"/>
        <u val="none"/>
        <vertAlign val="baseline"/>
        <sz val="10"/>
        <name val="Tahoma"/>
      </font>
    </dxf>
    <dxf>
      <font>
        <strike val="0"/>
        <outline val="0"/>
        <shadow val="0"/>
        <u val="none"/>
        <vertAlign val="baseline"/>
        <sz val="10"/>
        <color theme="1"/>
        <name val="Tahoma"/>
        <scheme val="major"/>
      </font>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minor"/>
      </font>
      <numFmt numFmtId="164"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minor"/>
      </font>
      <numFmt numFmtId="164"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minor"/>
      </font>
      <numFmt numFmtId="164"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minor"/>
      </font>
      <numFmt numFmtId="165" formatCode="&quot;$&quot;#,##0.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minor"/>
      </font>
      <numFmt numFmtId="165" formatCode="&quot;$&quot;#,##0.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minor"/>
      </font>
      <numFmt numFmtId="165" formatCode="&quot;$&quot;#,##0.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color theme="1"/>
        <name val="Tahoma"/>
        <scheme val="major"/>
      </font>
      <fill>
        <patternFill patternType="none">
          <fgColor indexed="64"/>
          <bgColor auto="1"/>
        </patternFill>
      </fill>
    </dxf>
    <dxf>
      <font>
        <b val="0"/>
        <i val="0"/>
        <strike val="0"/>
        <condense val="0"/>
        <extend val="0"/>
        <outline val="0"/>
        <shadow val="0"/>
        <u val="none"/>
        <vertAlign val="baseline"/>
        <sz val="10"/>
        <color theme="1"/>
        <name val="Tahoma"/>
        <scheme val="major"/>
      </font>
      <fill>
        <patternFill patternType="none">
          <fgColor indexed="64"/>
          <bgColor auto="1"/>
        </patternFill>
      </fill>
      <alignment horizontal="left" vertical="center" textRotation="0" wrapText="0" indent="1" justifyLastLine="0" shrinkToFit="0" readingOrder="0"/>
    </dxf>
    <dxf>
      <font>
        <strike val="0"/>
        <outline val="0"/>
        <shadow val="0"/>
        <u val="none"/>
        <vertAlign val="baseline"/>
        <sz val="10"/>
        <name val="Tahoma"/>
      </font>
    </dxf>
    <dxf>
      <font>
        <strike val="0"/>
        <outline val="0"/>
        <shadow val="0"/>
        <u val="none"/>
        <vertAlign val="baseline"/>
        <sz val="10"/>
        <name val="Tahoma"/>
      </font>
    </dxf>
    <dxf>
      <font>
        <strike val="0"/>
        <outline val="0"/>
        <shadow val="0"/>
        <u val="none"/>
        <vertAlign val="baseline"/>
        <sz val="10"/>
        <name val="Tahoma"/>
        <scheme val="major"/>
      </font>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minor"/>
      </font>
      <numFmt numFmtId="164"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minor"/>
      </font>
      <numFmt numFmtId="164"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minor"/>
      </font>
      <numFmt numFmtId="164"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minor"/>
      </font>
      <numFmt numFmtId="165" formatCode="&quot;$&quot;#,##0.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minor"/>
      </font>
      <numFmt numFmtId="165" formatCode="&quot;$&quot;#,##0.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minor"/>
      </font>
      <numFmt numFmtId="165" formatCode="&quot;$&quot;#,##0.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scheme val="major"/>
      </font>
      <fill>
        <patternFill patternType="none">
          <fgColor indexed="64"/>
          <bgColor auto="1"/>
        </patternFill>
      </fill>
    </dxf>
    <dxf>
      <font>
        <b val="0"/>
        <i val="0"/>
        <strike val="0"/>
        <condense val="0"/>
        <extend val="0"/>
        <outline val="0"/>
        <shadow val="0"/>
        <u val="none"/>
        <vertAlign val="baseline"/>
        <sz val="10"/>
        <color theme="1"/>
        <name val="Tahoma"/>
        <scheme val="major"/>
      </font>
      <fill>
        <patternFill patternType="none">
          <fgColor indexed="64"/>
          <bgColor auto="1"/>
        </patternFill>
      </fill>
      <alignment horizontal="left" vertical="center" textRotation="0" wrapText="1" indent="1" justifyLastLine="0" shrinkToFit="0" readingOrder="0"/>
    </dxf>
    <dxf>
      <font>
        <strike val="0"/>
        <outline val="0"/>
        <shadow val="0"/>
        <u val="none"/>
        <vertAlign val="baseline"/>
        <sz val="10"/>
        <name val="Tahoma"/>
      </font>
    </dxf>
    <dxf>
      <font>
        <strike val="0"/>
        <outline val="0"/>
        <shadow val="0"/>
        <u val="none"/>
        <vertAlign val="baseline"/>
        <sz val="10"/>
        <name val="Tahoma"/>
      </font>
    </dxf>
    <dxf>
      <font>
        <strike val="0"/>
        <outline val="0"/>
        <shadow val="0"/>
        <u val="none"/>
        <vertAlign val="baseline"/>
        <sz val="10"/>
        <color theme="1"/>
        <name val="Tahoma"/>
        <scheme val="major"/>
      </font>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minor"/>
      </font>
      <numFmt numFmtId="164"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minor"/>
      </font>
      <numFmt numFmtId="164"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minor"/>
      </font>
      <numFmt numFmtId="164" formatCode="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minor"/>
      </font>
      <numFmt numFmtId="165" formatCode="&quot;$&quot;#,##0.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minor"/>
      </font>
      <numFmt numFmtId="165" formatCode="&quot;$&quot;#,##0.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name val="Tahoma"/>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ahoma"/>
        <scheme val="minor"/>
      </font>
      <numFmt numFmtId="165" formatCode="&quot;$&quot;#,##0.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color theme="1"/>
        <name val="Tahoma"/>
        <scheme val="major"/>
      </font>
      <fill>
        <patternFill patternType="none">
          <fgColor indexed="64"/>
          <bgColor auto="1"/>
        </patternFill>
      </fill>
    </dxf>
    <dxf>
      <font>
        <b val="0"/>
        <i val="0"/>
        <strike val="0"/>
        <condense val="0"/>
        <extend val="0"/>
        <outline val="0"/>
        <shadow val="0"/>
        <u val="none"/>
        <vertAlign val="baseline"/>
        <sz val="10"/>
        <color theme="1"/>
        <name val="Tahoma"/>
        <scheme val="major"/>
      </font>
      <fill>
        <patternFill patternType="none">
          <fgColor indexed="64"/>
          <bgColor auto="1"/>
        </patternFill>
      </fill>
      <alignment horizontal="left" vertical="center" textRotation="0" wrapText="0" indent="1" justifyLastLine="0" shrinkToFit="0" readingOrder="0"/>
    </dxf>
    <dxf>
      <font>
        <strike val="0"/>
        <outline val="0"/>
        <shadow val="0"/>
        <u val="none"/>
        <vertAlign val="baseline"/>
        <sz val="10"/>
        <name val="Tahoma"/>
      </font>
    </dxf>
    <dxf>
      <font>
        <strike val="0"/>
        <outline val="0"/>
        <shadow val="0"/>
        <u val="none"/>
        <vertAlign val="baseline"/>
        <sz val="10"/>
        <name val="Tahoma"/>
      </font>
    </dxf>
    <dxf>
      <font>
        <strike val="0"/>
        <outline val="0"/>
        <shadow val="0"/>
        <u val="none"/>
        <vertAlign val="baseline"/>
        <sz val="10"/>
        <color theme="1"/>
        <name val="Tahoma"/>
        <scheme val="major"/>
      </font>
    </dxf>
    <dxf>
      <font>
        <b/>
        <i val="0"/>
      </font>
      <fill>
        <patternFill>
          <bgColor theme="6" tint="0.59996337778862885"/>
        </patternFill>
      </fill>
      <border>
        <right style="thin">
          <color theme="6" tint="0.59996337778862885"/>
        </right>
        <bottom style="thin">
          <color theme="6" tint="0.59996337778862885"/>
        </bottom>
      </border>
    </dxf>
    <dxf>
      <fill>
        <patternFill>
          <bgColor theme="6" tint="0.79998168889431442"/>
        </patternFill>
      </fill>
      <border>
        <right style="thin">
          <color theme="0"/>
        </right>
        <horizontal style="thin">
          <color theme="0"/>
        </horizontal>
      </border>
    </dxf>
    <dxf>
      <fill>
        <patternFill>
          <bgColor theme="6" tint="0.59996337778862885"/>
        </patternFill>
      </fill>
    </dxf>
    <dxf>
      <fill>
        <patternFill>
          <bgColor theme="6" tint="0.79998168889431442"/>
        </patternFill>
      </fill>
      <border>
        <bottom style="thin">
          <color theme="0"/>
        </bottom>
        <vertical style="thin">
          <color theme="0"/>
        </vertical>
      </border>
    </dxf>
    <dxf>
      <font>
        <b/>
        <i val="0"/>
        <u val="none"/>
        <color theme="0"/>
      </font>
      <fill>
        <patternFill>
          <bgColor theme="1"/>
        </patternFill>
      </fill>
      <border>
        <bottom style="thick">
          <color theme="6" tint="0.59996337778862885"/>
        </bottom>
      </border>
    </dxf>
  </dxfs>
  <tableStyles count="1" defaultTableStyle="Custom" defaultPivotStyle="PivotStyleLight16">
    <tableStyle name="Custom" pivot="0" count="5" xr9:uid="{BFEB04BA-F626-4807-89C0-FBCE14195095}">
      <tableStyleElement type="headerRow" dxfId="211"/>
      <tableStyleElement type="totalRow" dxfId="210"/>
      <tableStyleElement type="firstColumn" dxfId="209"/>
      <tableStyleElement type="lastColumn" dxfId="208"/>
      <tableStyleElement type="firstTotalCell" dxfId="207"/>
    </tableStyle>
  </tableStyles>
  <colors>
    <mruColors>
      <color rgb="FFFFCCCC"/>
      <color rgb="FFF5F5F5"/>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355462</xdr:colOff>
      <xdr:row>1</xdr:row>
      <xdr:rowOff>38099</xdr:rowOff>
    </xdr:from>
    <xdr:to>
      <xdr:col>1</xdr:col>
      <xdr:colOff>1261551</xdr:colOff>
      <xdr:row>2</xdr:row>
      <xdr:rowOff>152400</xdr:rowOff>
    </xdr:to>
    <xdr:pic>
      <xdr:nvPicPr>
        <xdr:cNvPr id="8" name="Graphic 4" descr="Logo placeholder">
          <a:extLst>
            <a:ext uri="{FF2B5EF4-FFF2-40B4-BE49-F238E27FC236}">
              <a16:creationId xmlns:a16="http://schemas.microsoft.com/office/drawing/2014/main" id="{8E21E774-858A-42F2-8606-17EA8B6F33F4}"/>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827902" y="160019"/>
          <a:ext cx="906089" cy="55626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347843</xdr:colOff>
      <xdr:row>1</xdr:row>
      <xdr:rowOff>91439</xdr:rowOff>
    </xdr:from>
    <xdr:to>
      <xdr:col>1</xdr:col>
      <xdr:colOff>1676400</xdr:colOff>
      <xdr:row>2</xdr:row>
      <xdr:rowOff>228990</xdr:rowOff>
    </xdr:to>
    <xdr:pic>
      <xdr:nvPicPr>
        <xdr:cNvPr id="2" name="Graphic 4" descr="Logo placeholder">
          <a:extLst>
            <a:ext uri="{FF2B5EF4-FFF2-40B4-BE49-F238E27FC236}">
              <a16:creationId xmlns:a16="http://schemas.microsoft.com/office/drawing/2014/main" id="{A4B215EE-1E12-450D-8A7B-BDBE7327FEFE}"/>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45963" y="274319"/>
          <a:ext cx="1328557" cy="57951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355462</xdr:colOff>
      <xdr:row>1</xdr:row>
      <xdr:rowOff>38099</xdr:rowOff>
    </xdr:from>
    <xdr:to>
      <xdr:col>1</xdr:col>
      <xdr:colOff>1261551</xdr:colOff>
      <xdr:row>2</xdr:row>
      <xdr:rowOff>152400</xdr:rowOff>
    </xdr:to>
    <xdr:pic>
      <xdr:nvPicPr>
        <xdr:cNvPr id="2" name="Graphic 4" descr="Logo placeholder">
          <a:extLst>
            <a:ext uri="{FF2B5EF4-FFF2-40B4-BE49-F238E27FC236}">
              <a16:creationId xmlns:a16="http://schemas.microsoft.com/office/drawing/2014/main" id="{697577EC-9C70-4950-BECB-B57173AE8E0B}"/>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15482" y="45719"/>
          <a:ext cx="906089" cy="556261"/>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F067E68-8915-40EE-904F-A1FF1C09EB4A}" name="SalesRevenue" displayName="SalesRevenue" ref="B10:H15" totalsRowCount="1" headerRowDxfId="104" dataDxfId="102" totalsRowDxfId="103">
  <autoFilter ref="B10:H14" xr:uid="{8F067E68-8915-40EE-904F-A1FF1C09EB4A}">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852CF4E1-4059-48B7-BC1B-9F40DEA514D3}" name=" " totalsRowLabel="Total sales revenue  [J]" dataDxfId="71" totalsRowDxfId="52"/>
    <tableColumn id="2" xr3:uid="{AAD00ECE-CF79-4D7F-9069-8E3E315D7899}" name="Year 1" totalsRowFunction="custom" dataDxfId="70" totalsRowDxfId="51">
      <totalsRowFormula>SUM(C11:C14)</totalsRowFormula>
    </tableColumn>
    <tableColumn id="3" xr3:uid="{354EF49F-8708-46F2-BF4C-E07D49FDF6A4}" name="Year 2" dataDxfId="69" totalsRowDxfId="50"/>
    <tableColumn id="4" xr3:uid="{5D4CABE9-33BF-4654-A07E-8C2B07C4AC40}" name="Year 3" dataDxfId="48" totalsRowDxfId="49"/>
    <tableColumn id="5" xr3:uid="{A2F82E05-081A-4268-9C61-F70900D59B37}" name="Year 4" dataDxfId="46" totalsRowDxfId="47"/>
    <tableColumn id="6" xr3:uid="{A9E209B6-18E1-40F8-B22A-EDD761E4934B}" name="Year 5" dataDxfId="44" totalsRowDxfId="45"/>
    <tableColumn id="7" xr3:uid="{6F7D3F4F-AD74-40EC-A3C8-81B1BE2F361C}" name="Year 6" dataDxfId="43" totalsRowDxfId="42"/>
  </tableColumns>
  <tableStyleInfo name="Custom" showFirstColumn="1" showLastColumn="1" showRowStripes="0"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F8EB35D9-63D2-4B30-80C1-68F488B89F55}" name="OperatingExpenses9" displayName="OperatingExpenses9" ref="B31:H36" totalsRowCount="1" headerRowDxfId="155" dataDxfId="154" totalsRowDxfId="153">
  <autoFilter ref="B31:H35" xr:uid="{8E07E062-2B2A-4C92-8DBF-157980CDB660}">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409B6563-4E29-4236-94AE-062A12FD604D}" name="Sales and marketing" totalsRowLabel="Total Sales and marketing  [M]" dataDxfId="151" totalsRowDxfId="152"/>
    <tableColumn id="2" xr3:uid="{9BDF0B55-467A-484F-A53A-60309529A31B}" name="Prior period" totalsRowFunction="custom" dataDxfId="149" totalsRowDxfId="150">
      <totalsRowFormula>SUM(C32:C35)</totalsRowFormula>
    </tableColumn>
    <tableColumn id="3" xr3:uid="{DC418318-FF77-42F9-9315-EF7327ECDDB1}" name="Budget" totalsRowFunction="custom" dataDxfId="147" totalsRowDxfId="148">
      <totalsRowFormula>SUM(D32:D35)</totalsRowFormula>
    </tableColumn>
    <tableColumn id="4" xr3:uid="{8A21E31F-0B41-486B-9FB3-D143E3486445}" name="Current period" totalsRowFunction="custom" dataDxfId="145" totalsRowDxfId="146">
      <totalsRowFormula>SUM(E32:E35)</totalsRowFormula>
    </tableColumn>
    <tableColumn id="5" xr3:uid="{47657F77-B299-40A8-A054-218A57F9EC6B}" name="Current period as % of sales" dataDxfId="143" totalsRowDxfId="144">
      <calculatedColumnFormula array="1">IF(TotalSales=0,"",E32/TotalSales)</calculatedColumnFormula>
    </tableColumn>
    <tableColumn id="6" xr3:uid="{774BE76D-6FBC-4966-BF4A-C7D2935A41AB}" name="% Change from prior period" totalsRowFunction="custom" dataDxfId="141" totalsRowDxfId="142">
      <calculatedColumnFormula>IF(E32=0,"",E32/C32-1)</calculatedColumnFormula>
      <totalsRowFormula>IF(E36=0,"",E36/C36-1)</totalsRowFormula>
    </tableColumn>
    <tableColumn id="7" xr3:uid="{9A40E1E6-C8B4-434E-B2A5-84377C05DD4E}" name="% Change from budget" totalsRowFunction="custom" dataDxfId="139" totalsRowDxfId="140">
      <calculatedColumnFormula>IF(E32=0,"",E32/D32-1)</calculatedColumnFormula>
      <totalsRowFormula>IF(E36=0,"",E36/D36-1)</totalsRowFormula>
    </tableColumn>
  </tableColumns>
  <tableStyleInfo name="Custom" showFirstColumn="1" showLastColumn="1" showRowStripes="0"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5A8E686-8B3E-4DD4-A2BC-89AEE1F218B6}" name="Research10" displayName="Research10" ref="B38:H43" totalsRowCount="1" headerRowDxfId="138" dataDxfId="137" totalsRowDxfId="136">
  <autoFilter ref="B38:H42" xr:uid="{DD03B436-FDDA-43FD-951A-0020E9FCC3C9}">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1E799F24-C42F-4B0B-91C2-17A2A1E6C8AB}" name="Research and development" totalsRowLabel="Total Research and dev.  [N]" dataDxfId="134" totalsRowDxfId="135"/>
    <tableColumn id="2" xr3:uid="{20CAF4DF-CB9E-42B4-8DC5-B8251F330BE7}" name="Prior period" totalsRowFunction="custom" dataDxfId="132" totalsRowDxfId="133">
      <totalsRowFormula>SUM(C39:C42)</totalsRowFormula>
    </tableColumn>
    <tableColumn id="3" xr3:uid="{DF7CCEAC-C91D-4FED-AFBC-AC20A03E9900}" name="Budget" totalsRowFunction="custom" dataDxfId="130" totalsRowDxfId="131">
      <totalsRowFormula>SUM(D39:D42)</totalsRowFormula>
    </tableColumn>
    <tableColumn id="4" xr3:uid="{B4DC9648-0801-4963-808B-21AEF17A303B}" name="Current period" totalsRowFunction="custom" dataDxfId="128" totalsRowDxfId="129">
      <totalsRowFormula>SUM(E39:E42)</totalsRowFormula>
    </tableColumn>
    <tableColumn id="5" xr3:uid="{C1A42AE8-31B7-4012-8933-49CA2493881C}" name="Current period as % of sales" dataDxfId="126" totalsRowDxfId="127">
      <calculatedColumnFormula array="1">IF(TotalSales=0,"",E39/TotalSales)</calculatedColumnFormula>
    </tableColumn>
    <tableColumn id="6" xr3:uid="{032196A0-C426-4585-833B-4454B3330DEE}" name="% Change from prior period" totalsRowFunction="custom" dataDxfId="124" totalsRowDxfId="125">
      <calculatedColumnFormula>IF(E39=0,"",E39/C39-1)</calculatedColumnFormula>
      <totalsRowFormula>IF(E43=0,"",E43/C43-1)</totalsRowFormula>
    </tableColumn>
    <tableColumn id="7" xr3:uid="{1DCA2A79-50D9-43ED-98AC-CF83C53C58BE}" name="% Change from budget" totalsRowFunction="custom" dataDxfId="122" totalsRowDxfId="123">
      <calculatedColumnFormula>IF(E39=0,"",E39/D39-1)</calculatedColumnFormula>
      <totalsRowFormula>IF(E43=0,"",E43/D43-1)</totalsRowFormula>
    </tableColumn>
  </tableColumns>
  <tableStyleInfo name="Custom" showFirstColumn="1" showLastColumn="1" showRowStripes="0"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3C4E105E-AA70-48AA-82B1-83716F026B5C}" name="GeneralAdmin13" displayName="GeneralAdmin13" ref="B45:H61" totalsRowCount="1" headerRowDxfId="121" dataDxfId="120" totalsRowDxfId="119">
  <autoFilter ref="B45:H60" xr:uid="{5A50BD7C-2F14-4312-B1B6-14735550EDCB}">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1DC55165-DB6D-4ACE-B1DC-124F570B4B82}" name="General and administrative" totalsRowLabel="Other income  [R]" dataDxfId="117" totalsRowDxfId="118"/>
    <tableColumn id="2" xr3:uid="{0CE33CEE-2459-44BC-A5DC-68A7F4CB98D4}" name="Prior period" totalsRowLabel="$550.00" dataDxfId="115" totalsRowDxfId="116"/>
    <tableColumn id="3" xr3:uid="{39BAC6D2-5450-405C-8920-DB01C9E98D63}" name="Budget" totalsRowLabel="$650.00" dataDxfId="113" totalsRowDxfId="114"/>
    <tableColumn id="4" xr3:uid="{6342AEB0-2B07-4A9F-910E-864AC8970887}" name="Current period" totalsRowLabel="$650.00" dataDxfId="111" totalsRowDxfId="112"/>
    <tableColumn id="5" xr3:uid="{B438E8B1-22D5-4C9F-9794-BB606AFD665D}" name="Current period as % of sales" dataDxfId="109" totalsRowDxfId="110">
      <calculatedColumnFormula array="1">IF(TotalSales=0,"",E46/TotalSales)</calculatedColumnFormula>
    </tableColumn>
    <tableColumn id="6" xr3:uid="{1201845C-B49F-47C4-AD09-873F6DE4FADA}" name="% Change from prior period" totalsRowFunction="custom" dataDxfId="107" totalsRowDxfId="108">
      <calculatedColumnFormula>IF(E46=0,"",E46/C46-1)</calculatedColumnFormula>
      <totalsRowFormula>IF(E61=0,"",E61/C61-1)</totalsRowFormula>
    </tableColumn>
    <tableColumn id="7" xr3:uid="{40FF3FFF-4F08-4725-85F2-3CA08C36FA18}" name="% Change from budget" totalsRowFunction="custom" dataDxfId="105" totalsRowDxfId="106">
      <calculatedColumnFormula>IF(E46=0,"",E46/D46-1)</calculatedColumnFormula>
      <totalsRowFormula>IF(E61=0,"",E61/D61-1)</totalsRowFormula>
    </tableColumn>
  </tableColumns>
  <tableStyleInfo name="Custom" showFirstColumn="1" showLastColumn="1"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041C348-1DDA-4F79-85E7-CFA034AE75BD}" name="Taxes" displayName="Taxes" ref="B63:H70" totalsRowCount="1" headerRowDxfId="98" dataDxfId="96" totalsRowDxfId="97">
  <autoFilter ref="B63:H69" xr:uid="{D041C348-1DDA-4F79-85E7-CFA034AE75BD}">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E8D74922-0DB3-4BBC-862A-0B3BEBE1157E}" name=" " totalsRowLabel="Net profit  [T] = [Q + R - S]" dataDxfId="101" totalsRowDxfId="9"/>
    <tableColumn id="2" xr3:uid="{E255DF9F-7233-4FC3-9B24-1A9F8EA81A8B}" name="Year 1" totalsRowFunction="custom" dataDxfId="100" totalsRowDxfId="8">
      <totalsRowFormula>C58+C59-C69</totalsRowFormula>
    </tableColumn>
    <tableColumn id="3" xr3:uid="{402D10AD-A6AD-4CE4-977C-06FD69C14B9D}" name="Column1" dataDxfId="99" totalsRowDxfId="7"/>
    <tableColumn id="4" xr3:uid="{5B8AD71B-C275-4A51-9710-417FD961F578}" name="Column2" dataDxfId="41" totalsRowDxfId="6"/>
    <tableColumn id="5" xr3:uid="{A9BBD668-4160-40CE-8613-E68C46A99CB4}" name="Column3" dataDxfId="40" totalsRowDxfId="5"/>
    <tableColumn id="6" xr3:uid="{1A965C5C-4F1A-4527-A56F-EC9F62F4DA77}" name="Column4" dataDxfId="39" totalsRowDxfId="4"/>
    <tableColumn id="7" xr3:uid="{40F3E5DB-FB87-4823-9BEC-5DD9B6BFEC94}" name="Column5" dataDxfId="38" totalsRowDxfId="3"/>
  </tableColumns>
  <tableStyleInfo name="Custom" showFirstColumn="1" showLastColumn="1"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1CB30C2-317C-42CD-801B-CC45DC5D11E0}" name="CostOfSales" displayName="CostOfSales" ref="B19:H25" totalsRowCount="1" headerRowDxfId="92" dataDxfId="90" totalsRowDxfId="91">
  <autoFilter ref="B19:H24" xr:uid="{E1CB30C2-317C-42CD-801B-CC45DC5D11E0}">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735F81F3-707A-4604-A180-0360953F6FB4}" name=" " totalsRowLabel="Gross profit [L] = [J - K]" dataDxfId="95" totalsRowDxfId="56"/>
    <tableColumn id="2" xr3:uid="{FDB0FB5A-DDC3-40D0-885B-C06CB553B2CE}" name="Year 1" totalsRowFunction="custom" dataDxfId="94" totalsRowDxfId="55">
      <totalsRowFormula>C15-C24</totalsRowFormula>
    </tableColumn>
    <tableColumn id="3" xr3:uid="{E918BA81-FA83-4C1C-B542-8AD36B9A7C13}" name="Column1" dataDxfId="93" totalsRowDxfId="54"/>
    <tableColumn id="4" xr3:uid="{909FF350-3C49-4FF6-AE86-71FD9AE78666}" name="Column2" dataDxfId="37" totalsRowDxfId="53"/>
    <tableColumn id="5" xr3:uid="{79C111C6-B15F-4226-A8D0-4695D3113292}" name="Column3" dataDxfId="35" totalsRowDxfId="36"/>
    <tableColumn id="6" xr3:uid="{F2861C44-7019-426E-B4FE-A9A89EB517C7}" name="Column4" dataDxfId="33" totalsRowDxfId="34"/>
    <tableColumn id="7" xr3:uid="{43704E95-E44B-4DFB-BE69-1FA447368769}" name="Column5" dataDxfId="32" totalsRowDxfId="31"/>
  </tableColumns>
  <tableStyleInfo name="Custom" showFirstColumn="1" showLastColumn="1"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E07E062-2B2A-4C92-8DBF-157980CDB660}" name="OperatingExpenses" displayName="OperatingExpenses" ref="B29:H34" totalsRowCount="1" headerRowDxfId="86" dataDxfId="84" totalsRowDxfId="85">
  <autoFilter ref="B29:H33" xr:uid="{8E07E062-2B2A-4C92-8DBF-157980CDB660}">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7320CC99-3899-480E-B2A4-38505E827368}" name="Sales and marketing" totalsRowLabel="Total Sales and marketing  [M]" dataDxfId="89" totalsRowDxfId="60"/>
    <tableColumn id="2" xr3:uid="{C3B9E503-04FF-4E03-99B7-65B22E65DA72}" name="Year 1" totalsRowFunction="custom" dataDxfId="88" totalsRowDxfId="59">
      <totalsRowFormula>SUM(C30:C33)</totalsRowFormula>
    </tableColumn>
    <tableColumn id="3" xr3:uid="{82961627-9DB0-45F2-98C3-794F13B1C6FD}" name="Column1" dataDxfId="87" totalsRowDxfId="58"/>
    <tableColumn id="4" xr3:uid="{0B0E1598-69D3-439B-A574-E43544F00EF9}" name="Column2" dataDxfId="30" totalsRowDxfId="57"/>
    <tableColumn id="5" xr3:uid="{0A7B3139-85CB-4E44-9FAE-33F5E8D5B160}" name="Column3" dataDxfId="28" totalsRowDxfId="29"/>
    <tableColumn id="6" xr3:uid="{D11D49F1-7AB6-41DF-A8DF-4642D72ACC3C}" name="Column4" dataDxfId="26" totalsRowDxfId="27"/>
    <tableColumn id="7" xr3:uid="{83A8FFEB-E9B2-4124-BFA8-FEC08ACF0E9D}" name="Column5" dataDxfId="25" totalsRowDxfId="24"/>
  </tableColumns>
  <tableStyleInfo name="Custom" showFirstColumn="1" showLastColumn="1"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DD03B436-FDDA-43FD-951A-0020E9FCC3C9}" name="Research" displayName="Research" ref="B36:H41" totalsRowCount="1" headerRowDxfId="80" dataDxfId="78" totalsRowDxfId="79">
  <autoFilter ref="B36:H40" xr:uid="{DD03B436-FDDA-43FD-951A-0020E9FCC3C9}">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AD38AC7A-5653-46DD-8D61-B20C23F0A64D}" name="Research and development" totalsRowLabel="Total Research and dev.  [N]" dataDxfId="83" totalsRowDxfId="64"/>
    <tableColumn id="2" xr3:uid="{4ED941AC-42FF-4DFC-8180-5CE7C36872AC}" name="Year 1" totalsRowFunction="custom" dataDxfId="82" totalsRowDxfId="63">
      <totalsRowFormula>SUM(C37:C40)</totalsRowFormula>
    </tableColumn>
    <tableColumn id="3" xr3:uid="{5F3AEC61-D424-466C-BCD2-4A11FDBAD365}" name="Column1" dataDxfId="81" totalsRowDxfId="62"/>
    <tableColumn id="4" xr3:uid="{4D1163EB-CA60-49E1-A51B-A3C6E2981362}" name="Column2" dataDxfId="23" totalsRowDxfId="61"/>
    <tableColumn id="5" xr3:uid="{F35CF057-CEA2-4D08-89C3-385404772E15}" name="Column3" dataDxfId="21" totalsRowDxfId="22"/>
    <tableColumn id="6" xr3:uid="{E2D23A81-FAEA-4A81-8C2D-777675BCBD34}" name="Column4" dataDxfId="19" totalsRowDxfId="20"/>
    <tableColumn id="7" xr3:uid="{33084533-995C-4674-8C74-665EA0C0C1B5}" name="Column5" dataDxfId="18" totalsRowDxfId="17"/>
  </tableColumns>
  <tableStyleInfo name="Custom" showFirstColumn="1" showLastColumn="1"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5A50BD7C-2F14-4312-B1B6-14735550EDCB}" name="GeneralAdmin" displayName="GeneralAdmin" ref="B43:H59" totalsRowCount="1" headerRowDxfId="74" dataDxfId="72" totalsRowDxfId="73">
  <autoFilter ref="B43:H58" xr:uid="{5A50BD7C-2F14-4312-B1B6-14735550EDCB}">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21FB9C4E-BD1C-4E3E-9E0F-A730DD8ED70F}" name="General and administrative" totalsRowLabel="Other income  [R]" dataDxfId="77" totalsRowDxfId="68"/>
    <tableColumn id="2" xr3:uid="{F57202E6-F99C-4A82-AF7A-51E360AE5A08}" name="Year 1" totalsRowLabel="$550.00" dataDxfId="76" totalsRowDxfId="67"/>
    <tableColumn id="3" xr3:uid="{D6C2226D-519B-40D6-BD2C-350639A6DDD7}" name="Column1" dataDxfId="75" totalsRowDxfId="66"/>
    <tableColumn id="4" xr3:uid="{ED662CE1-D179-4E03-8A8A-3655705D026D}" name="Column2" dataDxfId="16" totalsRowDxfId="65"/>
    <tableColumn id="5" xr3:uid="{1A2ACF7D-D7D2-435E-9F87-1A634814831A}" name="Column3" dataDxfId="14" totalsRowDxfId="15"/>
    <tableColumn id="6" xr3:uid="{18CD1E16-58BE-4860-B482-DBCA5CE0BCF1}" name="Column4" dataDxfId="12" totalsRowDxfId="13"/>
    <tableColumn id="7" xr3:uid="{5D8F1E75-9D3A-4CD2-9CF4-63C5BF4A6952}" name="Column5" dataDxfId="11" totalsRowDxfId="10"/>
  </tableColumns>
  <tableStyleInfo name="Custom" showFirstColumn="1" showLastColumn="1"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45222A0-9028-4AE1-BB6E-0378356CE68A}" name="SalesRevenue6" displayName="SalesRevenue6" ref="B12:H17" totalsRowCount="1" headerRowDxfId="206" dataDxfId="205" totalsRowDxfId="204">
  <autoFilter ref="B12:H16" xr:uid="{8F067E68-8915-40EE-904F-A1FF1C09EB4A}">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59F01E6E-1387-496D-9B95-99A36D017985}" name=" " totalsRowLabel="Total sales revenue  [J]" dataDxfId="202" totalsRowDxfId="203"/>
    <tableColumn id="2" xr3:uid="{AD07E5EC-7C77-4DCF-929D-DE6051ADA490}" name="Prior period" totalsRowFunction="custom" dataDxfId="200" totalsRowDxfId="201">
      <totalsRowFormula>SUM(C13:C16)</totalsRowFormula>
    </tableColumn>
    <tableColumn id="3" xr3:uid="{FDE9598C-0C65-424F-A5AB-7DB46E0463FA}" name="Budget" totalsRowFunction="custom" dataDxfId="198" totalsRowDxfId="199">
      <totalsRowFormula>SUM(D13:D16)</totalsRowFormula>
    </tableColumn>
    <tableColumn id="4" xr3:uid="{3BEE34D6-D339-43B6-897F-9757784D1546}" name="Current period" totalsRowFunction="custom" dataDxfId="196" totalsRowDxfId="197">
      <totalsRowFormula>SUM(E13:E16)</totalsRowFormula>
    </tableColumn>
    <tableColumn id="5" xr3:uid="{BB664B15-C82E-455C-9D8C-7AA9692BC7A1}" name="Current period as % of sales" dataDxfId="194" totalsRowDxfId="195">
      <calculatedColumnFormula array="1">IF(TotalSales=0,"",E13/TotalSales)</calculatedColumnFormula>
    </tableColumn>
    <tableColumn id="6" xr3:uid="{43D1798D-7A91-403F-84A6-7149B1E0BA48}" name="% Change from prior period" totalsRowFunction="custom" dataDxfId="192" totalsRowDxfId="193">
      <calculatedColumnFormula>IF(E13=0,"",E13/C13-1)</calculatedColumnFormula>
      <totalsRowFormula>IF(E17=0,"",E17/C17-1)</totalsRowFormula>
    </tableColumn>
    <tableColumn id="7" xr3:uid="{0CF4D0EE-1D6D-4F7D-A3B2-B2040F86408D}" name="% Change from budget" totalsRowFunction="custom" dataDxfId="190" totalsRowDxfId="191">
      <calculatedColumnFormula>IF(E13=0,"",E13/D13-1)</calculatedColumnFormula>
      <totalsRowFormula>IF(E17=0,"",E17/D17-1)</totalsRowFormula>
    </tableColumn>
  </tableColumns>
  <tableStyleInfo name="Custom" showFirstColumn="1" showLastColumn="1"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908DDDF-EAA9-4852-B1C2-C12709F9B0BF}" name="Taxes7" displayName="Taxes7" ref="B65:H72" totalsRowCount="1" headerRowDxfId="189" dataDxfId="188" totalsRowDxfId="187">
  <autoFilter ref="B65:H71" xr:uid="{D041C348-1DDA-4F79-85E7-CFA034AE75BD}">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23F223D4-E4C8-4FE0-AC1B-9FEDA38ACECD}" name=" " totalsRowLabel="Net profit  [T] = [Q + R - S]" dataDxfId="185" totalsRowDxfId="186"/>
    <tableColumn id="2" xr3:uid="{D14A174E-7214-421F-A249-97C5FDC45707}" name="Prior period" totalsRowFunction="custom" dataDxfId="183" totalsRowDxfId="184">
      <totalsRowFormula>C60+C61-C71</totalsRowFormula>
    </tableColumn>
    <tableColumn id="3" xr3:uid="{117A4C48-5E39-4D24-9B21-DD8685BD7426}" name="Budget" totalsRowFunction="custom" dataDxfId="181" totalsRowDxfId="182">
      <totalsRowFormula>D60+D61-D71</totalsRowFormula>
    </tableColumn>
    <tableColumn id="4" xr3:uid="{C4D7EBD2-0F89-446E-93B5-52EDC1032737}" name="Current period" totalsRowFunction="custom" dataDxfId="179" totalsRowDxfId="180">
      <totalsRowFormula>E60+E61-E71</totalsRowFormula>
    </tableColumn>
    <tableColumn id="5" xr3:uid="{E21C5156-3D9C-41B2-BB95-8AAD4B4F8DBA}" name="Current period as % of sales" dataDxfId="177" totalsRowDxfId="178">
      <calculatedColumnFormula array="1">IF(TotalSales=0,"",E66/TotalSales)</calculatedColumnFormula>
    </tableColumn>
    <tableColumn id="6" xr3:uid="{20F3A047-4C78-499A-8607-103A0309C98A}" name="% Change from prior period" totalsRowFunction="custom" dataDxfId="175" totalsRowDxfId="176">
      <calculatedColumnFormula>IF(E66=0,"",E66/C66-1)</calculatedColumnFormula>
      <totalsRowFormula>IF(C72=0,"",IF(C72=E72,"0.0%",IF(E72&gt;C72,ABS((E72/C72)-1),IF(AND(E72&lt;C72,C72&lt;0),-((E72/C72)-1),(E72/C72)-1))))</totalsRowFormula>
    </tableColumn>
    <tableColumn id="7" xr3:uid="{DADB3D58-800D-4B68-BEC1-F060494F0243}" name="% Change from budget" totalsRowFunction="custom" dataDxfId="173" totalsRowDxfId="174">
      <calculatedColumnFormula>IF(E66=0,"",E66/D66-1)</calculatedColumnFormula>
      <totalsRowFormula>IF(D72=0,"",IF(D72=E72,"0.0%",IF(E72&gt;D72,ABS((E72/D72)-1),IF(AND(E72&lt;D72,D72&lt;0),-((E72/D72)-1),(E72/D72)-1))))</totalsRowFormula>
    </tableColumn>
  </tableColumns>
  <tableStyleInfo name="Custom" showFirstColumn="1" showLastColumn="1"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D7ED69C-7DF6-44C0-9EA3-6151357425AE}" name="CostOfSales8" displayName="CostOfSales8" ref="B21:H27" totalsRowCount="1" headerRowDxfId="172" dataDxfId="171" totalsRowDxfId="170">
  <autoFilter ref="B21:H26" xr:uid="{E1CB30C2-317C-42CD-801B-CC45DC5D11E0}">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DF348080-F960-4CA0-B3A6-87EB4DDF42D5}" name=" " totalsRowLabel="Gross profit [L] = [J - K]" dataDxfId="168" totalsRowDxfId="169"/>
    <tableColumn id="2" xr3:uid="{3B09E415-4C29-4D67-900D-39446690F033}" name="Prior period" totalsRowFunction="custom" dataDxfId="166" totalsRowDxfId="167">
      <totalsRowFormula>C17-C26</totalsRowFormula>
    </tableColumn>
    <tableColumn id="3" xr3:uid="{EDD66C08-C1E3-47D6-BEA7-84E46B744695}" name="Budget" totalsRowFunction="custom" dataDxfId="164" totalsRowDxfId="165">
      <totalsRowFormula>D17-D26</totalsRowFormula>
    </tableColumn>
    <tableColumn id="4" xr3:uid="{BFD7454C-40D4-4421-A369-DA38D3A79B1F}" name="Current period" totalsRowFunction="custom" dataDxfId="162" totalsRowDxfId="163">
      <totalsRowFormula>E17-E26</totalsRowFormula>
    </tableColumn>
    <tableColumn id="5" xr3:uid="{B5358EC0-1D08-443A-92FA-0C83040B8AD5}" name="Current period as % of sales" dataDxfId="160" totalsRowDxfId="161">
      <calculatedColumnFormula array="1">IF(TotalSales=0,"",E22/TotalSales)</calculatedColumnFormula>
    </tableColumn>
    <tableColumn id="6" xr3:uid="{7E251893-5648-4B15-8041-1C14F09B7C27}" name="% Change from prior period" dataDxfId="158" totalsRowDxfId="159">
      <calculatedColumnFormula>IF(E22=0,"",E22/C22-1)</calculatedColumnFormula>
    </tableColumn>
    <tableColumn id="7" xr3:uid="{BABDAACD-9B5A-48F7-AB4F-F8CC4F12795E}" name="% Change from budget" totalsRowFunction="custom" dataDxfId="156" totalsRowDxfId="157">
      <calculatedColumnFormula>IF(E22=0,"",E22/D22-1)</calculatedColumnFormula>
      <totalsRowFormula>IF(E27=0,"",E27/D27-1)</totalsRowFormula>
    </tableColumn>
  </tableColumns>
  <tableStyleInfo name="Custom" showFirstColumn="1" showLastColumn="1" showRowStripes="1" showColumnStripes="0"/>
</table>
</file>

<file path=xl/theme/theme1.xml><?xml version="1.0" encoding="utf-8"?>
<a:theme xmlns:a="http://schemas.openxmlformats.org/drawingml/2006/main" name="Business Templates">
  <a:themeElements>
    <a:clrScheme name="Custom 405">
      <a:dk1>
        <a:sysClr val="windowText" lastClr="000000"/>
      </a:dk1>
      <a:lt1>
        <a:srgbClr val="FFFFFF"/>
      </a:lt1>
      <a:dk2>
        <a:srgbClr val="000000"/>
      </a:dk2>
      <a:lt2>
        <a:srgbClr val="DDE8C8"/>
      </a:lt2>
      <a:accent1>
        <a:srgbClr val="FFD400"/>
      </a:accent1>
      <a:accent2>
        <a:srgbClr val="00B0F0"/>
      </a:accent2>
      <a:accent3>
        <a:srgbClr val="AAC777"/>
      </a:accent3>
      <a:accent4>
        <a:srgbClr val="F2F2F2"/>
      </a:accent4>
      <a:accent5>
        <a:srgbClr val="EF602D"/>
      </a:accent5>
      <a:accent6>
        <a:srgbClr val="FF4792"/>
      </a:accent6>
      <a:hlink>
        <a:srgbClr val="00B0F0"/>
      </a:hlink>
      <a:folHlink>
        <a:srgbClr val="9C84B5"/>
      </a:folHlink>
    </a:clrScheme>
    <a:fontScheme name="Custom 65">
      <a:majorFont>
        <a:latin typeface="Corbel"/>
        <a:ea typeface=""/>
        <a:cs typeface=""/>
      </a:majorFont>
      <a:minorFont>
        <a:latin typeface="Courier New"/>
        <a:ea typeface=""/>
        <a:cs typeface=""/>
      </a:minorFont>
    </a:fontScheme>
    <a:fmtScheme name="Office">
      <a:fillStyleLst>
        <a:solidFill>
          <a:schemeClr val="phClr"/>
        </a:solidFill>
        <a:gradFill rotWithShape="1">
          <a:gsLst>
            <a:gs pos="0">
              <a:schemeClr val="phClr">
                <a:tint val="67000"/>
                <a:satMod val="105000"/>
                <a:lumMod val="110000"/>
              </a:schemeClr>
            </a:gs>
            <a:gs pos="50000">
              <a:schemeClr val="phClr">
                <a:tint val="73000"/>
                <a:satMod val="103000"/>
                <a:lumMod val="105000"/>
              </a:schemeClr>
            </a:gs>
            <a:gs pos="100000">
              <a:schemeClr val="phClr">
                <a:tint val="81000"/>
                <a:satMod val="109000"/>
                <a:lumMod val="105000"/>
              </a:schemeClr>
            </a:gs>
          </a:gsLst>
          <a:lin ang="5400000" scaled="0"/>
        </a:gradFill>
        <a:gradFill rotWithShape="1">
          <a:gsLst>
            <a:gs pos="0">
              <a:schemeClr val="phClr">
                <a:tint val="94000"/>
                <a:satMod val="103000"/>
                <a:lumMod val="102000"/>
              </a:schemeClr>
            </a:gs>
            <a:gs pos="50000">
              <a:schemeClr val="phClr">
                <a:shade val="100000"/>
                <a:satMod val="110000"/>
                <a:lumMod val="100000"/>
              </a:schemeClr>
            </a:gs>
            <a:gs pos="100000">
              <a:schemeClr val="phClr">
                <a:shade val="78000"/>
                <a:satMod val="120000"/>
                <a:lumMod val="99000"/>
              </a:schemeClr>
            </a:gs>
          </a:gsLst>
          <a:lin ang="5400000" scaled="0"/>
        </a:gradFill>
      </a:fillStyleLst>
      <a:lnStyleLst>
        <a:ln w="6350" cap="flat" cmpd="sng" algn="ctr">
          <a:solidFill>
            <a:schemeClr val="phClr"/>
          </a:solidFill>
          <a:prstDash val="solid"/>
        </a:ln>
        <a:ln w="12700" cap="flat" cmpd="sng" algn="ctr">
          <a:solidFill>
            <a:schemeClr val="phClr"/>
          </a:solidFill>
          <a:prstDash val="solid"/>
        </a:ln>
        <a:ln w="19050" cap="flat" cmpd="sng" algn="ctr">
          <a:solidFill>
            <a:schemeClr val="phClr"/>
          </a:solidFill>
          <a:prstDash val="solid"/>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Dark" id="{D39323B7-B2D6-4C10-818B-A5CD4ACE85BD}" vid="{15FD9199-0511-4D87-8BFB-2FF3F0C5B55D}"/>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8" Type="http://schemas.openxmlformats.org/officeDocument/2006/relationships/table" Target="../tables/table12.xml"/><Relationship Id="rId3" Type="http://schemas.openxmlformats.org/officeDocument/2006/relationships/table" Target="../tables/table7.xml"/><Relationship Id="rId7" Type="http://schemas.openxmlformats.org/officeDocument/2006/relationships/table" Target="../tables/table11.xml"/><Relationship Id="rId2" Type="http://schemas.openxmlformats.org/officeDocument/2006/relationships/drawing" Target="../drawings/drawing3.xml"/><Relationship Id="rId1" Type="http://schemas.openxmlformats.org/officeDocument/2006/relationships/printerSettings" Target="../printerSettings/printerSettings2.bin"/><Relationship Id="rId6" Type="http://schemas.openxmlformats.org/officeDocument/2006/relationships/table" Target="../tables/table10.xml"/><Relationship Id="rId5" Type="http://schemas.openxmlformats.org/officeDocument/2006/relationships/table" Target="../tables/table9.xml"/><Relationship Id="rId4" Type="http://schemas.openxmlformats.org/officeDocument/2006/relationships/table" Target="../tables/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4E002-CA35-4DE7-AF11-AB272C58AF41}">
  <sheetPr>
    <pageSetUpPr fitToPage="1"/>
  </sheetPr>
  <dimension ref="A1:I71"/>
  <sheetViews>
    <sheetView showGridLines="0" topLeftCell="B1" zoomScaleNormal="100" workbookViewId="0">
      <pane ySplit="4" topLeftCell="A61" activePane="bottomLeft" state="frozen"/>
      <selection pane="bottomLeft" activeCell="E1" sqref="B1:E1048576"/>
    </sheetView>
  </sheetViews>
  <sheetFormatPr defaultColWidth="8.90625" defaultRowHeight="18" customHeight="1" x14ac:dyDescent="0.3"/>
  <cols>
    <col min="1" max="1" width="1.90625" style="89" customWidth="1"/>
    <col min="2" max="2" width="25.6328125" style="136" customWidth="1"/>
    <col min="3" max="5" width="18.6328125" style="118" customWidth="1"/>
    <col min="6" max="8" width="22.6328125" style="88" customWidth="1"/>
    <col min="9" max="9" width="5.6328125" style="89" customWidth="1"/>
    <col min="10" max="16384" width="8.90625" style="89"/>
  </cols>
  <sheetData>
    <row r="1" spans="1:9" ht="7.8" customHeight="1" x14ac:dyDescent="0.3">
      <c r="A1" s="84"/>
      <c r="B1" s="85"/>
      <c r="C1" s="86"/>
      <c r="D1" s="86"/>
      <c r="E1" s="86"/>
      <c r="F1" s="87"/>
      <c r="G1" s="87"/>
      <c r="I1" s="89" t="s">
        <v>0</v>
      </c>
    </row>
    <row r="2" spans="1:9" s="92" customFormat="1" ht="34.799999999999997" x14ac:dyDescent="0.55000000000000004">
      <c r="A2" s="137"/>
      <c r="B2" s="138"/>
      <c r="C2" s="139" t="s">
        <v>1</v>
      </c>
      <c r="D2" s="139"/>
      <c r="E2" s="139"/>
      <c r="F2" s="90"/>
      <c r="G2" s="90"/>
      <c r="H2" s="91"/>
    </row>
    <row r="3" spans="1:9" ht="24.9" customHeight="1" x14ac:dyDescent="0.3">
      <c r="A3" s="140"/>
      <c r="B3" s="141"/>
      <c r="C3" s="142" t="s">
        <v>2</v>
      </c>
      <c r="D3" s="143"/>
      <c r="E3" s="144"/>
      <c r="F3" s="93"/>
      <c r="G3" s="93"/>
      <c r="H3" s="93"/>
    </row>
    <row r="4" spans="1:9" ht="6" customHeight="1" x14ac:dyDescent="0.3">
      <c r="A4" s="140"/>
      <c r="B4" s="145"/>
      <c r="C4" s="146"/>
      <c r="D4" s="146"/>
      <c r="E4" s="146"/>
      <c r="F4" s="94"/>
      <c r="G4" s="94"/>
      <c r="H4" s="94"/>
    </row>
    <row r="5" spans="1:9" ht="9.9" customHeight="1" x14ac:dyDescent="0.3">
      <c r="A5" s="95"/>
      <c r="B5" s="97"/>
      <c r="C5" s="98"/>
      <c r="D5" s="98"/>
      <c r="E5" s="98"/>
      <c r="F5" s="99"/>
      <c r="G5" s="99"/>
      <c r="H5" s="99"/>
      <c r="I5" s="95"/>
    </row>
    <row r="6" spans="1:9" ht="20.100000000000001" customHeight="1" x14ac:dyDescent="0.3">
      <c r="A6" s="95"/>
      <c r="B6" s="100" t="s">
        <v>3</v>
      </c>
      <c r="C6" s="101" t="str">
        <f>IFERROR(CostOfSales[[#Totals],[Column2]]/SalesRevenue[[#Totals],[Year 3]], "")</f>
        <v/>
      </c>
      <c r="D6" s="101"/>
      <c r="E6" s="102"/>
      <c r="F6" s="103"/>
      <c r="G6" s="101"/>
      <c r="H6" s="101"/>
      <c r="I6" s="95"/>
    </row>
    <row r="7" spans="1:9" ht="39.9" customHeight="1" x14ac:dyDescent="0.3">
      <c r="A7" s="95"/>
      <c r="B7" s="89"/>
      <c r="C7" s="102"/>
      <c r="D7" s="102"/>
      <c r="E7" s="102"/>
      <c r="F7" s="99"/>
      <c r="G7" s="99"/>
      <c r="H7" s="104"/>
      <c r="I7" s="95"/>
    </row>
    <row r="8" spans="1:9" s="105" customFormat="1" ht="17.399999999999999" x14ac:dyDescent="0.3">
      <c r="B8" s="120" t="s">
        <v>5</v>
      </c>
      <c r="C8" s="149" t="s">
        <v>60</v>
      </c>
      <c r="D8" s="150">
        <v>3.4000000000000002E-2</v>
      </c>
      <c r="E8" s="150">
        <v>3.4000000000000002E-2</v>
      </c>
      <c r="F8" s="106"/>
      <c r="G8" s="106"/>
      <c r="H8" s="106"/>
    </row>
    <row r="9" spans="1:9" s="105" customFormat="1" ht="9.9" customHeight="1" x14ac:dyDescent="0.3">
      <c r="B9" s="107"/>
      <c r="C9" s="108"/>
      <c r="D9" s="108"/>
      <c r="E9" s="108"/>
      <c r="F9" s="109"/>
      <c r="G9" s="109"/>
      <c r="H9" s="109"/>
    </row>
    <row r="10" spans="1:9" ht="24.9" customHeight="1" x14ac:dyDescent="0.3">
      <c r="B10" s="110" t="s">
        <v>0</v>
      </c>
      <c r="C10" s="148" t="s">
        <v>59</v>
      </c>
      <c r="D10" s="148" t="s">
        <v>61</v>
      </c>
      <c r="E10" s="148" t="s">
        <v>62</v>
      </c>
      <c r="F10" s="112" t="s">
        <v>63</v>
      </c>
      <c r="G10" s="112" t="s">
        <v>64</v>
      </c>
      <c r="H10" s="112" t="s">
        <v>65</v>
      </c>
    </row>
    <row r="11" spans="1:9" ht="20.100000000000001" customHeight="1" x14ac:dyDescent="0.3">
      <c r="A11" s="113"/>
      <c r="B11" s="110" t="s">
        <v>12</v>
      </c>
      <c r="C11" s="147">
        <v>6511</v>
      </c>
      <c r="D11" s="147"/>
      <c r="E11" s="147"/>
      <c r="F11" s="115"/>
      <c r="G11" s="115"/>
      <c r="H11" s="115"/>
    </row>
    <row r="12" spans="1:9" ht="20.100000000000001" customHeight="1" x14ac:dyDescent="0.3">
      <c r="A12" s="113"/>
      <c r="B12" s="110" t="s">
        <v>13</v>
      </c>
      <c r="C12" s="147">
        <v>5671</v>
      </c>
      <c r="D12" s="147"/>
      <c r="E12" s="147"/>
      <c r="F12" s="115"/>
      <c r="G12" s="115"/>
      <c r="H12" s="115"/>
    </row>
    <row r="13" spans="1:9" ht="20.100000000000001" customHeight="1" x14ac:dyDescent="0.3">
      <c r="A13" s="113"/>
      <c r="B13" s="110" t="s">
        <v>14</v>
      </c>
      <c r="C13" s="147">
        <v>7482</v>
      </c>
      <c r="D13" s="147"/>
      <c r="E13" s="147"/>
      <c r="F13" s="115"/>
      <c r="G13" s="115"/>
      <c r="H13" s="115"/>
    </row>
    <row r="14" spans="1:9" ht="20.100000000000001" customHeight="1" x14ac:dyDescent="0.3">
      <c r="A14" s="113"/>
      <c r="B14" s="110" t="s">
        <v>15</v>
      </c>
      <c r="C14" s="147">
        <v>12432</v>
      </c>
      <c r="D14" s="147"/>
      <c r="E14" s="147"/>
      <c r="F14" s="115"/>
      <c r="G14" s="115"/>
      <c r="H14" s="115"/>
    </row>
    <row r="15" spans="1:9" ht="20.100000000000001" customHeight="1" x14ac:dyDescent="0.3">
      <c r="A15" s="113"/>
      <c r="B15" s="110" t="s">
        <v>16</v>
      </c>
      <c r="C15" s="147">
        <f>SUM(C11:C14)</f>
        <v>32096</v>
      </c>
      <c r="D15" s="147"/>
      <c r="E15" s="147"/>
      <c r="F15" s="115"/>
      <c r="G15" s="115"/>
      <c r="H15" s="115"/>
    </row>
    <row r="16" spans="1:9" s="105" customFormat="1" ht="30" customHeight="1" x14ac:dyDescent="0.3">
      <c r="A16" s="116"/>
      <c r="B16" s="117"/>
      <c r="C16" s="118"/>
      <c r="D16" s="118"/>
      <c r="E16" s="118"/>
      <c r="F16" s="119"/>
      <c r="G16" s="119"/>
      <c r="H16" s="119"/>
    </row>
    <row r="17" spans="1:8" ht="30" customHeight="1" x14ac:dyDescent="0.3">
      <c r="A17" s="113"/>
      <c r="B17" s="120" t="s">
        <v>17</v>
      </c>
      <c r="C17" s="121"/>
      <c r="D17" s="121"/>
      <c r="E17" s="121"/>
      <c r="F17" s="122"/>
      <c r="G17" s="122"/>
      <c r="H17" s="122"/>
    </row>
    <row r="18" spans="1:8" ht="9.9" customHeight="1" x14ac:dyDescent="0.3">
      <c r="A18" s="113"/>
      <c r="B18" s="117"/>
    </row>
    <row r="19" spans="1:8" ht="24.9" customHeight="1" x14ac:dyDescent="0.3">
      <c r="A19" s="113"/>
      <c r="B19" s="110" t="s">
        <v>0</v>
      </c>
      <c r="C19" s="111" t="s">
        <v>59</v>
      </c>
      <c r="D19" s="111" t="s">
        <v>54</v>
      </c>
      <c r="E19" s="111" t="s">
        <v>55</v>
      </c>
      <c r="F19" s="112" t="s">
        <v>56</v>
      </c>
      <c r="G19" s="112" t="s">
        <v>57</v>
      </c>
      <c r="H19" s="112" t="s">
        <v>58</v>
      </c>
    </row>
    <row r="20" spans="1:8" ht="20.100000000000001" customHeight="1" x14ac:dyDescent="0.3">
      <c r="A20" s="113"/>
      <c r="B20" s="110" t="s">
        <v>12</v>
      </c>
      <c r="C20" s="114">
        <v>4541</v>
      </c>
      <c r="D20" s="114"/>
      <c r="E20" s="114"/>
      <c r="F20" s="115"/>
      <c r="G20" s="115"/>
      <c r="H20" s="115"/>
    </row>
    <row r="21" spans="1:8" ht="20.100000000000001" customHeight="1" x14ac:dyDescent="0.3">
      <c r="A21" s="113"/>
      <c r="B21" s="110" t="s">
        <v>13</v>
      </c>
      <c r="C21" s="114">
        <v>2365</v>
      </c>
      <c r="D21" s="114"/>
      <c r="E21" s="114"/>
      <c r="F21" s="115"/>
      <c r="G21" s="115"/>
      <c r="H21" s="115"/>
    </row>
    <row r="22" spans="1:8" ht="20.100000000000001" customHeight="1" x14ac:dyDescent="0.3">
      <c r="A22" s="113"/>
      <c r="B22" s="110" t="s">
        <v>14</v>
      </c>
      <c r="C22" s="114">
        <v>3234</v>
      </c>
      <c r="D22" s="114"/>
      <c r="E22" s="114"/>
      <c r="F22" s="115"/>
      <c r="G22" s="115"/>
      <c r="H22" s="115"/>
    </row>
    <row r="23" spans="1:8" ht="20.100000000000001" customHeight="1" x14ac:dyDescent="0.3">
      <c r="A23" s="113"/>
      <c r="B23" s="110" t="s">
        <v>15</v>
      </c>
      <c r="C23" s="114">
        <v>4567</v>
      </c>
      <c r="D23" s="114"/>
      <c r="E23" s="114"/>
      <c r="F23" s="115"/>
      <c r="G23" s="115"/>
      <c r="H23" s="115"/>
    </row>
    <row r="24" spans="1:8" ht="20.100000000000001" customHeight="1" x14ac:dyDescent="0.3">
      <c r="A24" s="113"/>
      <c r="B24" s="110" t="s">
        <v>18</v>
      </c>
      <c r="C24" s="114">
        <f>SUM(C20:C23)</f>
        <v>14707</v>
      </c>
      <c r="D24" s="114"/>
      <c r="E24" s="114"/>
      <c r="F24" s="115"/>
      <c r="G24" s="115"/>
      <c r="H24" s="115"/>
    </row>
    <row r="25" spans="1:8" ht="20.100000000000001" customHeight="1" x14ac:dyDescent="0.3">
      <c r="A25" s="113"/>
      <c r="B25" s="110" t="s">
        <v>19</v>
      </c>
      <c r="C25" s="114">
        <f>C15-C24</f>
        <v>17389</v>
      </c>
      <c r="D25" s="114"/>
      <c r="E25" s="114"/>
      <c r="F25" s="115"/>
      <c r="G25" s="115"/>
      <c r="H25" s="115"/>
    </row>
    <row r="26" spans="1:8" ht="30" customHeight="1" x14ac:dyDescent="0.3">
      <c r="A26" s="113"/>
      <c r="B26" s="97"/>
      <c r="C26" s="123"/>
      <c r="D26" s="123"/>
      <c r="E26" s="123"/>
      <c r="F26" s="124"/>
      <c r="G26" s="124"/>
      <c r="H26" s="124"/>
    </row>
    <row r="27" spans="1:8" s="127" customFormat="1" ht="30" customHeight="1" x14ac:dyDescent="0.3">
      <c r="A27" s="116"/>
      <c r="B27" s="96" t="s">
        <v>20</v>
      </c>
      <c r="C27" s="125"/>
      <c r="D27" s="125"/>
      <c r="E27" s="125"/>
      <c r="F27" s="126"/>
      <c r="G27" s="126"/>
      <c r="H27" s="126"/>
    </row>
    <row r="28" spans="1:8" ht="9.9" customHeight="1" x14ac:dyDescent="0.3">
      <c r="A28" s="113"/>
      <c r="B28" s="117"/>
    </row>
    <row r="29" spans="1:8" ht="24.9" customHeight="1" x14ac:dyDescent="0.3">
      <c r="A29" s="113"/>
      <c r="B29" s="110" t="s">
        <v>21</v>
      </c>
      <c r="C29" s="111" t="s">
        <v>59</v>
      </c>
      <c r="D29" s="111" t="s">
        <v>54</v>
      </c>
      <c r="E29" s="111" t="s">
        <v>55</v>
      </c>
      <c r="F29" s="112" t="s">
        <v>56</v>
      </c>
      <c r="G29" s="112" t="s">
        <v>57</v>
      </c>
      <c r="H29" s="112" t="s">
        <v>58</v>
      </c>
    </row>
    <row r="30" spans="1:8" ht="20.100000000000001" customHeight="1" x14ac:dyDescent="0.3">
      <c r="A30" s="113"/>
      <c r="B30" s="110" t="s">
        <v>22</v>
      </c>
      <c r="C30" s="114">
        <v>232</v>
      </c>
      <c r="D30" s="114"/>
      <c r="E30" s="114"/>
      <c r="F30" s="115"/>
      <c r="G30" s="115"/>
      <c r="H30" s="115"/>
    </row>
    <row r="31" spans="1:8" ht="20.100000000000001" customHeight="1" x14ac:dyDescent="0.3">
      <c r="A31" s="113"/>
      <c r="B31" s="110" t="s">
        <v>23</v>
      </c>
      <c r="C31" s="114">
        <v>321</v>
      </c>
      <c r="D31" s="114"/>
      <c r="E31" s="114"/>
      <c r="F31" s="115"/>
      <c r="G31" s="115"/>
      <c r="H31" s="115"/>
    </row>
    <row r="32" spans="1:8" ht="20.100000000000001" customHeight="1" x14ac:dyDescent="0.3">
      <c r="A32" s="113"/>
      <c r="B32" s="110" t="s">
        <v>24</v>
      </c>
      <c r="C32" s="114">
        <v>556</v>
      </c>
      <c r="D32" s="114"/>
      <c r="E32" s="114"/>
      <c r="F32" s="115"/>
      <c r="G32" s="115"/>
      <c r="H32" s="115"/>
    </row>
    <row r="33" spans="1:8" ht="20.100000000000001" customHeight="1" x14ac:dyDescent="0.3">
      <c r="A33" s="113"/>
      <c r="B33" s="110" t="s">
        <v>24</v>
      </c>
      <c r="C33" s="114">
        <v>230</v>
      </c>
      <c r="D33" s="114"/>
      <c r="E33" s="114"/>
      <c r="F33" s="115"/>
      <c r="G33" s="115"/>
      <c r="H33" s="115"/>
    </row>
    <row r="34" spans="1:8" ht="20.100000000000001" customHeight="1" x14ac:dyDescent="0.3">
      <c r="A34" s="113"/>
      <c r="B34" s="110" t="s">
        <v>25</v>
      </c>
      <c r="C34" s="114">
        <f>SUM(C30:C33)</f>
        <v>1339</v>
      </c>
      <c r="D34" s="114"/>
      <c r="E34" s="114"/>
      <c r="F34" s="115"/>
      <c r="G34" s="115"/>
      <c r="H34" s="115"/>
    </row>
    <row r="35" spans="1:8" ht="30" customHeight="1" x14ac:dyDescent="0.3">
      <c r="A35" s="113"/>
      <c r="B35" s="128"/>
    </row>
    <row r="36" spans="1:8" ht="24.9" customHeight="1" x14ac:dyDescent="0.3">
      <c r="A36" s="113"/>
      <c r="B36" s="110" t="s">
        <v>26</v>
      </c>
      <c r="C36" s="111" t="s">
        <v>59</v>
      </c>
      <c r="D36" s="111" t="s">
        <v>54</v>
      </c>
      <c r="E36" s="111" t="s">
        <v>55</v>
      </c>
      <c r="F36" s="112" t="s">
        <v>56</v>
      </c>
      <c r="G36" s="112" t="s">
        <v>57</v>
      </c>
      <c r="H36" s="112" t="s">
        <v>58</v>
      </c>
    </row>
    <row r="37" spans="1:8" ht="20.100000000000001" customHeight="1" x14ac:dyDescent="0.3">
      <c r="A37" s="113"/>
      <c r="B37" s="110" t="s">
        <v>27</v>
      </c>
      <c r="C37" s="114">
        <v>1645</v>
      </c>
      <c r="D37" s="114"/>
      <c r="E37" s="114"/>
      <c r="F37" s="115"/>
      <c r="G37" s="115"/>
      <c r="H37" s="115"/>
    </row>
    <row r="38" spans="1:8" ht="20.100000000000001" customHeight="1" x14ac:dyDescent="0.3">
      <c r="A38" s="113"/>
      <c r="B38" s="110" t="s">
        <v>28</v>
      </c>
      <c r="C38" s="114">
        <v>1024</v>
      </c>
      <c r="D38" s="114"/>
      <c r="E38" s="114"/>
      <c r="F38" s="115"/>
      <c r="G38" s="115"/>
      <c r="H38" s="115"/>
    </row>
    <row r="39" spans="1:8" ht="20.100000000000001" customHeight="1" x14ac:dyDescent="0.3">
      <c r="A39" s="113"/>
      <c r="B39" s="110" t="s">
        <v>24</v>
      </c>
      <c r="C39" s="114">
        <v>196</v>
      </c>
      <c r="D39" s="114"/>
      <c r="E39" s="114"/>
      <c r="F39" s="115"/>
      <c r="G39" s="115"/>
      <c r="H39" s="115"/>
    </row>
    <row r="40" spans="1:8" s="129" customFormat="1" ht="20.100000000000001" customHeight="1" x14ac:dyDescent="0.3">
      <c r="A40" s="113"/>
      <c r="B40" s="110" t="s">
        <v>24</v>
      </c>
      <c r="C40" s="114">
        <v>123</v>
      </c>
      <c r="D40" s="114"/>
      <c r="E40" s="114"/>
      <c r="F40" s="115"/>
      <c r="G40" s="115"/>
      <c r="H40" s="115"/>
    </row>
    <row r="41" spans="1:8" ht="20.100000000000001" customHeight="1" x14ac:dyDescent="0.3">
      <c r="A41" s="113"/>
      <c r="B41" s="130" t="s">
        <v>29</v>
      </c>
      <c r="C41" s="114">
        <f>SUM(C37:C40)</f>
        <v>2988</v>
      </c>
      <c r="D41" s="114"/>
      <c r="E41" s="114"/>
      <c r="F41" s="115"/>
      <c r="G41" s="115"/>
      <c r="H41" s="115"/>
    </row>
    <row r="42" spans="1:8" ht="30" customHeight="1" x14ac:dyDescent="0.3">
      <c r="A42" s="113"/>
      <c r="B42" s="131"/>
      <c r="C42" s="132"/>
      <c r="D42" s="132"/>
      <c r="E42" s="132"/>
      <c r="F42" s="133"/>
      <c r="G42" s="133"/>
      <c r="H42" s="133"/>
    </row>
    <row r="43" spans="1:8" ht="24.9" customHeight="1" x14ac:dyDescent="0.3">
      <c r="A43" s="113"/>
      <c r="B43" s="110" t="s">
        <v>30</v>
      </c>
      <c r="C43" s="111" t="s">
        <v>59</v>
      </c>
      <c r="D43" s="111" t="s">
        <v>54</v>
      </c>
      <c r="E43" s="111" t="s">
        <v>55</v>
      </c>
      <c r="F43" s="112" t="s">
        <v>56</v>
      </c>
      <c r="G43" s="112" t="s">
        <v>57</v>
      </c>
      <c r="H43" s="112" t="s">
        <v>58</v>
      </c>
    </row>
    <row r="44" spans="1:8" ht="20.100000000000001" customHeight="1" x14ac:dyDescent="0.3">
      <c r="A44" s="113"/>
      <c r="B44" s="110" t="s">
        <v>31</v>
      </c>
      <c r="C44" s="114">
        <v>2612</v>
      </c>
      <c r="D44" s="114"/>
      <c r="E44" s="114"/>
      <c r="F44" s="115"/>
      <c r="G44" s="115"/>
      <c r="H44" s="115"/>
    </row>
    <row r="45" spans="1:8" ht="20.100000000000001" customHeight="1" x14ac:dyDescent="0.3">
      <c r="A45" s="113"/>
      <c r="B45" s="110" t="s">
        <v>32</v>
      </c>
      <c r="C45" s="114">
        <v>150</v>
      </c>
      <c r="D45" s="114"/>
      <c r="E45" s="114"/>
      <c r="F45" s="115"/>
      <c r="G45" s="115"/>
      <c r="H45" s="115"/>
    </row>
    <row r="46" spans="1:8" ht="20.100000000000001" customHeight="1" x14ac:dyDescent="0.3">
      <c r="A46" s="113"/>
      <c r="B46" s="110" t="s">
        <v>33</v>
      </c>
      <c r="C46" s="114">
        <v>120</v>
      </c>
      <c r="D46" s="114"/>
      <c r="E46" s="114"/>
      <c r="F46" s="115"/>
      <c r="G46" s="115"/>
      <c r="H46" s="115"/>
    </row>
    <row r="47" spans="1:8" ht="20.100000000000001" customHeight="1" x14ac:dyDescent="0.3">
      <c r="A47" s="113"/>
      <c r="B47" s="110" t="s">
        <v>34</v>
      </c>
      <c r="C47" s="114">
        <v>250</v>
      </c>
      <c r="D47" s="114"/>
      <c r="E47" s="114"/>
      <c r="F47" s="115"/>
      <c r="G47" s="115"/>
      <c r="H47" s="115"/>
    </row>
    <row r="48" spans="1:8" ht="20.100000000000001" customHeight="1" x14ac:dyDescent="0.3">
      <c r="A48" s="113"/>
      <c r="B48" s="110" t="s">
        <v>35</v>
      </c>
      <c r="C48" s="114">
        <v>1505</v>
      </c>
      <c r="D48" s="114"/>
      <c r="E48" s="114"/>
      <c r="F48" s="115"/>
      <c r="G48" s="115"/>
      <c r="H48" s="115"/>
    </row>
    <row r="49" spans="1:8" ht="20.100000000000001" customHeight="1" x14ac:dyDescent="0.3">
      <c r="A49" s="113"/>
      <c r="B49" s="110" t="s">
        <v>36</v>
      </c>
      <c r="C49" s="114">
        <v>110</v>
      </c>
      <c r="D49" s="114"/>
      <c r="E49" s="114"/>
      <c r="F49" s="115"/>
      <c r="G49" s="115"/>
      <c r="H49" s="115"/>
    </row>
    <row r="50" spans="1:8" ht="20.100000000000001" customHeight="1" x14ac:dyDescent="0.3">
      <c r="A50" s="113"/>
      <c r="B50" s="110" t="s">
        <v>37</v>
      </c>
      <c r="C50" s="114">
        <v>110</v>
      </c>
      <c r="D50" s="114"/>
      <c r="E50" s="114"/>
      <c r="F50" s="115"/>
      <c r="G50" s="115"/>
      <c r="H50" s="115"/>
    </row>
    <row r="51" spans="1:8" ht="20.100000000000001" customHeight="1" x14ac:dyDescent="0.3">
      <c r="A51" s="113"/>
      <c r="B51" s="110" t="s">
        <v>38</v>
      </c>
      <c r="C51" s="114">
        <v>55</v>
      </c>
      <c r="D51" s="114"/>
      <c r="E51" s="114"/>
      <c r="F51" s="115"/>
      <c r="G51" s="115"/>
      <c r="H51" s="115"/>
    </row>
    <row r="52" spans="1:8" ht="20.100000000000001" customHeight="1" x14ac:dyDescent="0.3">
      <c r="A52" s="113"/>
      <c r="B52" s="110" t="s">
        <v>39</v>
      </c>
      <c r="C52" s="114">
        <v>80</v>
      </c>
      <c r="D52" s="114"/>
      <c r="E52" s="114"/>
      <c r="F52" s="115"/>
      <c r="G52" s="115"/>
      <c r="H52" s="115"/>
    </row>
    <row r="53" spans="1:8" ht="20.100000000000001" customHeight="1" x14ac:dyDescent="0.3">
      <c r="A53" s="113"/>
      <c r="B53" s="110" t="s">
        <v>40</v>
      </c>
      <c r="C53" s="114">
        <v>135</v>
      </c>
      <c r="D53" s="114"/>
      <c r="E53" s="114"/>
      <c r="F53" s="115"/>
      <c r="G53" s="115"/>
      <c r="H53" s="115"/>
    </row>
    <row r="54" spans="1:8" ht="20.100000000000001" customHeight="1" x14ac:dyDescent="0.3">
      <c r="A54" s="113"/>
      <c r="B54" s="110" t="s">
        <v>24</v>
      </c>
      <c r="C54" s="114">
        <v>10</v>
      </c>
      <c r="D54" s="114"/>
      <c r="E54" s="114"/>
      <c r="F54" s="115"/>
      <c r="G54" s="115"/>
      <c r="H54" s="115"/>
    </row>
    <row r="55" spans="1:8" ht="20.100000000000001" customHeight="1" x14ac:dyDescent="0.3">
      <c r="A55" s="113"/>
      <c r="B55" s="110" t="s">
        <v>24</v>
      </c>
      <c r="C55" s="114">
        <v>20</v>
      </c>
      <c r="D55" s="114"/>
      <c r="E55" s="114"/>
      <c r="F55" s="115"/>
      <c r="G55" s="115"/>
      <c r="H55" s="115"/>
    </row>
    <row r="56" spans="1:8" ht="20.100000000000001" customHeight="1" x14ac:dyDescent="0.3">
      <c r="A56" s="113"/>
      <c r="B56" s="130" t="s">
        <v>41</v>
      </c>
      <c r="C56" s="114">
        <f>SUM(C44:C55)</f>
        <v>5157</v>
      </c>
      <c r="D56" s="114"/>
      <c r="E56" s="114"/>
      <c r="F56" s="115"/>
      <c r="G56" s="115"/>
      <c r="H56" s="115"/>
    </row>
    <row r="57" spans="1:8" ht="30" customHeight="1" x14ac:dyDescent="0.3">
      <c r="A57" s="113"/>
      <c r="B57" s="130" t="s">
        <v>42</v>
      </c>
      <c r="C57" s="114">
        <f>C34+C41+C56</f>
        <v>9484</v>
      </c>
      <c r="D57" s="114"/>
      <c r="E57" s="114"/>
      <c r="F57" s="115"/>
      <c r="G57" s="115"/>
      <c r="H57" s="115"/>
    </row>
    <row r="58" spans="1:8" ht="20.100000000000001" customHeight="1" x14ac:dyDescent="0.3">
      <c r="A58" s="113"/>
      <c r="B58" s="130" t="s">
        <v>43</v>
      </c>
      <c r="C58" s="114">
        <f>C25-C57</f>
        <v>7905</v>
      </c>
      <c r="D58" s="114"/>
      <c r="E58" s="114"/>
      <c r="F58" s="115"/>
      <c r="G58" s="115"/>
      <c r="H58" s="115"/>
    </row>
    <row r="59" spans="1:8" ht="20.100000000000001" customHeight="1" x14ac:dyDescent="0.3">
      <c r="A59" s="113"/>
      <c r="B59" s="110" t="s">
        <v>44</v>
      </c>
      <c r="C59" s="114" t="s">
        <v>45</v>
      </c>
      <c r="D59" s="114"/>
      <c r="E59" s="114"/>
      <c r="F59" s="115"/>
      <c r="G59" s="115"/>
      <c r="H59" s="115"/>
    </row>
    <row r="60" spans="1:8" ht="30" customHeight="1" x14ac:dyDescent="0.3">
      <c r="A60" s="113"/>
      <c r="B60" s="134"/>
      <c r="C60" s="132"/>
      <c r="D60" s="132"/>
      <c r="E60" s="132"/>
      <c r="F60" s="133"/>
      <c r="G60" s="133"/>
      <c r="H60" s="133"/>
    </row>
    <row r="61" spans="1:8" ht="30" customHeight="1" x14ac:dyDescent="0.3">
      <c r="A61" s="113"/>
      <c r="B61" s="120" t="s">
        <v>47</v>
      </c>
      <c r="C61" s="121"/>
      <c r="D61" s="121"/>
      <c r="E61" s="121"/>
      <c r="F61" s="122"/>
      <c r="G61" s="122"/>
      <c r="H61" s="122"/>
    </row>
    <row r="62" spans="1:8" ht="9.9" customHeight="1" x14ac:dyDescent="0.3">
      <c r="A62" s="113"/>
      <c r="B62" s="135"/>
      <c r="C62" s="86"/>
      <c r="D62" s="86"/>
      <c r="E62" s="86"/>
      <c r="F62" s="87"/>
      <c r="G62" s="87"/>
      <c r="H62" s="87"/>
    </row>
    <row r="63" spans="1:8" ht="24.9" customHeight="1" x14ac:dyDescent="0.3">
      <c r="A63" s="113"/>
      <c r="B63" s="110" t="s">
        <v>0</v>
      </c>
      <c r="C63" s="111" t="s">
        <v>59</v>
      </c>
      <c r="D63" s="111" t="s">
        <v>54</v>
      </c>
      <c r="E63" s="111" t="s">
        <v>55</v>
      </c>
      <c r="F63" s="112" t="s">
        <v>56</v>
      </c>
      <c r="G63" s="112" t="s">
        <v>57</v>
      </c>
      <c r="H63" s="112" t="s">
        <v>58</v>
      </c>
    </row>
    <row r="64" spans="1:8" ht="20.100000000000001" customHeight="1" x14ac:dyDescent="0.3">
      <c r="A64" s="113"/>
      <c r="B64" s="110" t="s">
        <v>48</v>
      </c>
      <c r="C64" s="114">
        <v>1250</v>
      </c>
      <c r="D64" s="114"/>
      <c r="E64" s="114"/>
      <c r="F64" s="115"/>
      <c r="G64" s="115"/>
      <c r="H64" s="115"/>
    </row>
    <row r="65" spans="1:8" ht="20.100000000000001" customHeight="1" x14ac:dyDescent="0.3">
      <c r="A65" s="113"/>
      <c r="B65" s="110" t="s">
        <v>49</v>
      </c>
      <c r="C65" s="114">
        <v>850</v>
      </c>
      <c r="D65" s="114"/>
      <c r="E65" s="114"/>
      <c r="F65" s="115"/>
      <c r="G65" s="115"/>
      <c r="H65" s="115"/>
    </row>
    <row r="66" spans="1:8" ht="20.100000000000001" customHeight="1" x14ac:dyDescent="0.3">
      <c r="A66" s="113"/>
      <c r="B66" s="110" t="s">
        <v>50</v>
      </c>
      <c r="C66" s="114">
        <v>40</v>
      </c>
      <c r="D66" s="114"/>
      <c r="E66" s="114"/>
      <c r="F66" s="115"/>
      <c r="G66" s="115"/>
      <c r="H66" s="115"/>
    </row>
    <row r="67" spans="1:8" ht="20.100000000000001" customHeight="1" x14ac:dyDescent="0.3">
      <c r="B67" s="110" t="s">
        <v>51</v>
      </c>
      <c r="C67" s="114">
        <v>10</v>
      </c>
      <c r="D67" s="114"/>
      <c r="E67" s="114"/>
      <c r="F67" s="115"/>
      <c r="G67" s="115"/>
      <c r="H67" s="115"/>
    </row>
    <row r="68" spans="1:8" ht="20.100000000000001" customHeight="1" x14ac:dyDescent="0.3">
      <c r="B68" s="110" t="s">
        <v>51</v>
      </c>
      <c r="C68" s="114">
        <v>20</v>
      </c>
      <c r="D68" s="114"/>
      <c r="E68" s="114"/>
      <c r="F68" s="115"/>
      <c r="G68" s="115"/>
      <c r="H68" s="115"/>
    </row>
    <row r="69" spans="1:8" ht="20.100000000000001" customHeight="1" x14ac:dyDescent="0.3">
      <c r="B69" s="130" t="s">
        <v>52</v>
      </c>
      <c r="C69" s="114">
        <f>SUM(C64:C68)</f>
        <v>2170</v>
      </c>
      <c r="D69" s="114"/>
      <c r="E69" s="114"/>
      <c r="F69" s="115"/>
      <c r="G69" s="115"/>
      <c r="H69" s="115"/>
    </row>
    <row r="70" spans="1:8" ht="20.100000000000001" customHeight="1" x14ac:dyDescent="0.3">
      <c r="B70" s="130" t="s">
        <v>53</v>
      </c>
      <c r="C70" s="114" t="e">
        <f>C58+C59-C69</f>
        <v>#VALUE!</v>
      </c>
      <c r="D70" s="114"/>
      <c r="E70" s="114"/>
      <c r="F70" s="115"/>
      <c r="G70" s="115"/>
      <c r="H70" s="115"/>
    </row>
    <row r="71" spans="1:8" ht="18" customHeight="1" x14ac:dyDescent="0.3">
      <c r="B71" s="117"/>
    </row>
  </sheetData>
  <mergeCells count="3">
    <mergeCell ref="G6:H6"/>
    <mergeCell ref="C6:D6"/>
    <mergeCell ref="C2:E2"/>
  </mergeCells>
  <phoneticPr fontId="31" type="noConversion"/>
  <conditionalFormatting sqref="C6 G6">
    <cfRule type="cellIs" dxfId="2" priority="1" operator="lessThan">
      <formula>0</formula>
    </cfRule>
  </conditionalFormatting>
  <dataValidations count="8">
    <dataValidation allowBlank="1" showInputMessage="1" showErrorMessage="1" prompt="Update product descriptions below" sqref="B8" xr:uid="{19469FB0-C2BE-49F3-9987-0D0D6D5F84E1}"/>
    <dataValidation allowBlank="1" showInputMessage="1" showErrorMessage="1" prompt="Enter your Company Name and the period coverage of the Profit &amp; Loss Statement._x000a__x000a_Update Product details under Sales Revenue and Cost of Sales. Enter values in columns C, D, and E, except in the total rows.  All other cells will be auto calculated." sqref="A1" xr:uid="{AF7A2FF6-BDDE-4870-9C22-FA02D9C9CA5C}"/>
    <dataValidation allowBlank="1" showInputMessage="1" showErrorMessage="1" prompt="Enter you company name in this cell" sqref="C2" xr:uid="{F0C4E271-E54E-4716-9F76-54D743DD6869}"/>
    <dataValidation allowBlank="1" showInputMessage="1" showErrorMessage="1" prompt="Update cost of sales below" sqref="B17" xr:uid="{08E050C3-F4F2-4392-A74E-654EFB4304F1}"/>
    <dataValidation allowBlank="1" showInputMessage="1" showErrorMessage="1" prompt="Updated operating expense line items below" sqref="B27" xr:uid="{3CAE349F-A7DA-4B5D-B6F9-B8BBC2A3379C}"/>
    <dataValidation allowBlank="1" showInputMessage="1" showErrorMessage="1" prompt="Updated taxes details below" sqref="B61" xr:uid="{52289986-2CDD-42F1-9FDB-94D33D849FCC}"/>
    <dataValidation allowBlank="1" showInputMessage="1" showErrorMessage="1" prompt="Gross Margin is automatically calculated in this cell" sqref="C6:D6" xr:uid="{2AFC6F3B-FFBF-4CDF-9810-A35CFEDB2883}"/>
    <dataValidation allowBlank="1" showInputMessage="1" showErrorMessage="1" prompt="Return on Sales is automatically calculated in this cell" sqref="G6:H6" xr:uid="{0BF88637-A130-478F-A4D8-7A511ED19337}"/>
  </dataValidations>
  <printOptions horizontalCentered="1"/>
  <pageMargins left="0.25" right="0.25" top="0.5" bottom="0.5" header="0.3" footer="0.3"/>
  <pageSetup scale="52" orientation="portrait" r:id="rId1"/>
  <drawing r:id="rId2"/>
  <tableParts count="6">
    <tablePart r:id="rId3"/>
    <tablePart r:id="rId4"/>
    <tablePart r:id="rId5"/>
    <tablePart r:id="rId6"/>
    <tablePart r:id="rId7"/>
    <tablePart r:id="rId8"/>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13042-EDA7-4269-B9C2-FA8157656D8D}">
  <dimension ref="B1:E87"/>
  <sheetViews>
    <sheetView showGridLines="0" topLeftCell="A35" workbookViewId="0">
      <selection activeCell="B61" sqref="B61"/>
    </sheetView>
  </sheetViews>
  <sheetFormatPr defaultRowHeight="14.4" x14ac:dyDescent="0.3"/>
  <cols>
    <col min="1" max="1" width="2.36328125" customWidth="1"/>
    <col min="2" max="2" width="27.6328125" style="136" customWidth="1"/>
    <col min="3" max="5" width="29.54296875" style="118" customWidth="1"/>
  </cols>
  <sheetData>
    <row r="1" spans="2:5" x14ac:dyDescent="0.3">
      <c r="B1" s="85"/>
      <c r="C1" s="86"/>
      <c r="D1" s="86"/>
      <c r="E1" s="86"/>
    </row>
    <row r="2" spans="2:5" ht="34.799999999999997" x14ac:dyDescent="0.55000000000000004">
      <c r="B2" s="151"/>
      <c r="C2" s="152" t="s">
        <v>1</v>
      </c>
      <c r="D2" s="152"/>
      <c r="E2" s="152"/>
    </row>
    <row r="3" spans="2:5" ht="22.2" x14ac:dyDescent="0.3">
      <c r="B3" s="153"/>
      <c r="C3" s="154" t="s">
        <v>2</v>
      </c>
      <c r="D3" s="155"/>
      <c r="E3" s="156"/>
    </row>
    <row r="4" spans="2:5" ht="6" customHeight="1" x14ac:dyDescent="0.3">
      <c r="B4" s="157"/>
      <c r="C4" s="158"/>
      <c r="D4" s="158"/>
      <c r="E4" s="158"/>
    </row>
    <row r="5" spans="2:5" x14ac:dyDescent="0.3">
      <c r="B5" s="97"/>
      <c r="C5" s="98"/>
      <c r="D5" s="98"/>
      <c r="E5" s="98"/>
    </row>
    <row r="6" spans="2:5" x14ac:dyDescent="0.3">
      <c r="C6" s="160" t="str">
        <f>IFERROR(CostOfSales[[#Totals],[Column2]]/SalesRevenue[[#Totals],[Year 3]], "")</f>
        <v/>
      </c>
      <c r="D6" s="160"/>
      <c r="E6" s="161"/>
    </row>
    <row r="7" spans="2:5" x14ac:dyDescent="0.3">
      <c r="B7" s="162"/>
      <c r="C7" s="161"/>
      <c r="D7" s="161"/>
      <c r="E7" s="161"/>
    </row>
    <row r="8" spans="2:5" x14ac:dyDescent="0.3">
      <c r="C8" s="165" t="s">
        <v>60</v>
      </c>
      <c r="D8" s="166">
        <v>3.4000000000000002E-2</v>
      </c>
      <c r="E8" s="166">
        <v>3.4000000000000002E-2</v>
      </c>
    </row>
    <row r="9" spans="2:5" x14ac:dyDescent="0.3">
      <c r="C9" s="193"/>
      <c r="D9" s="194"/>
      <c r="E9" s="194"/>
    </row>
    <row r="10" spans="2:5" x14ac:dyDescent="0.3">
      <c r="B10" s="167" t="s">
        <v>70</v>
      </c>
      <c r="C10" s="168">
        <f>C24</f>
        <v>24614</v>
      </c>
      <c r="D10" s="168"/>
      <c r="E10" s="168"/>
    </row>
    <row r="11" spans="2:5" x14ac:dyDescent="0.3">
      <c r="B11" s="167" t="s">
        <v>71</v>
      </c>
      <c r="C11" s="168">
        <f>C36</f>
        <v>9484</v>
      </c>
      <c r="D11" s="168"/>
      <c r="E11" s="168"/>
    </row>
    <row r="12" spans="2:5" x14ac:dyDescent="0.3">
      <c r="B12" s="167" t="s">
        <v>72</v>
      </c>
      <c r="C12" s="168">
        <f>C68</f>
        <v>9484</v>
      </c>
      <c r="D12" s="168"/>
      <c r="E12" s="168"/>
    </row>
    <row r="13" spans="2:5" x14ac:dyDescent="0.3">
      <c r="B13" s="169" t="s">
        <v>73</v>
      </c>
      <c r="C13" s="170"/>
      <c r="D13" s="170"/>
      <c r="E13" s="170"/>
    </row>
    <row r="14" spans="2:5" ht="15" thickBot="1" x14ac:dyDescent="0.35">
      <c r="B14" s="171" t="s">
        <v>74</v>
      </c>
      <c r="C14" s="172">
        <f>C10-SUM(C11:C13)</f>
        <v>5646</v>
      </c>
      <c r="D14" s="172"/>
      <c r="E14" s="172"/>
    </row>
    <row r="15" spans="2:5" ht="15" thickTop="1" x14ac:dyDescent="0.3">
      <c r="C15" s="191"/>
      <c r="D15" s="191"/>
      <c r="E15" s="191"/>
    </row>
    <row r="16" spans="2:5" x14ac:dyDescent="0.3">
      <c r="B16" s="159" t="s">
        <v>3</v>
      </c>
      <c r="C16" s="191"/>
      <c r="D16" s="191"/>
      <c r="E16" s="191"/>
    </row>
    <row r="17" spans="2:5" x14ac:dyDescent="0.3">
      <c r="B17" s="190"/>
      <c r="C17" s="191"/>
      <c r="D17" s="191"/>
      <c r="E17" s="191"/>
    </row>
    <row r="18" spans="2:5" ht="15" thickBot="1" x14ac:dyDescent="0.35">
      <c r="B18" s="163" t="s">
        <v>5</v>
      </c>
    </row>
    <row r="19" spans="2:5" ht="15" thickTop="1" x14ac:dyDescent="0.3">
      <c r="B19" s="164"/>
      <c r="C19" s="189" t="s">
        <v>59</v>
      </c>
      <c r="D19" s="189" t="s">
        <v>61</v>
      </c>
      <c r="E19" s="189" t="s">
        <v>62</v>
      </c>
    </row>
    <row r="20" spans="2:5" x14ac:dyDescent="0.3">
      <c r="B20" s="167" t="s">
        <v>66</v>
      </c>
      <c r="C20" s="168">
        <v>6511</v>
      </c>
      <c r="D20" s="168">
        <f>C20*(1+D$8)</f>
        <v>6732.3739999999998</v>
      </c>
      <c r="E20" s="168">
        <f>D20*(1+E$8)</f>
        <v>6961.2747159999999</v>
      </c>
    </row>
    <row r="21" spans="2:5" x14ac:dyDescent="0.3">
      <c r="B21" s="167" t="s">
        <v>67</v>
      </c>
      <c r="C21" s="168">
        <v>5671</v>
      </c>
      <c r="D21" s="168">
        <f>C21*(1+D$8)</f>
        <v>5863.8140000000003</v>
      </c>
      <c r="E21" s="168">
        <f>D21*(1+E$8)</f>
        <v>6063.1836760000006</v>
      </c>
    </row>
    <row r="22" spans="2:5" x14ac:dyDescent="0.3">
      <c r="B22" s="167" t="s">
        <v>68</v>
      </c>
      <c r="C22" s="168">
        <v>12432</v>
      </c>
      <c r="D22" s="168">
        <v>12854.688</v>
      </c>
      <c r="E22" s="168">
        <v>13291.747392000001</v>
      </c>
    </row>
    <row r="23" spans="2:5" x14ac:dyDescent="0.3">
      <c r="B23" s="169"/>
      <c r="C23" s="170"/>
      <c r="D23" s="170"/>
      <c r="E23" s="170"/>
    </row>
    <row r="24" spans="2:5" ht="15" thickBot="1" x14ac:dyDescent="0.35">
      <c r="B24" s="171" t="s">
        <v>16</v>
      </c>
      <c r="C24" s="172">
        <f>SUM(C20:C23)</f>
        <v>24614</v>
      </c>
      <c r="D24" s="172">
        <f t="shared" ref="D24:E24" si="0">SUM(D20:D23)</f>
        <v>25450.876</v>
      </c>
      <c r="E24" s="172">
        <f t="shared" si="0"/>
        <v>26316.205784000002</v>
      </c>
    </row>
    <row r="25" spans="2:5" ht="15" thickTop="1" x14ac:dyDescent="0.3">
      <c r="B25" s="190"/>
      <c r="C25" s="191" t="s">
        <v>69</v>
      </c>
      <c r="D25" s="192">
        <f>1-(D24/C24)</f>
        <v>-3.400000000000003E-2</v>
      </c>
      <c r="E25" s="192">
        <f>1-(E24/D24)</f>
        <v>-3.400000000000003E-2</v>
      </c>
    </row>
    <row r="26" spans="2:5" x14ac:dyDescent="0.3">
      <c r="B26" s="190"/>
      <c r="C26" s="191"/>
      <c r="D26" s="191"/>
      <c r="E26" s="191"/>
    </row>
    <row r="27" spans="2:5" x14ac:dyDescent="0.3">
      <c r="B27" s="173"/>
      <c r="C27" s="174"/>
      <c r="D27" s="174"/>
      <c r="E27" s="174"/>
    </row>
    <row r="28" spans="2:5" ht="15" thickBot="1" x14ac:dyDescent="0.35">
      <c r="B28" s="163" t="s">
        <v>17</v>
      </c>
      <c r="C28" s="175"/>
      <c r="D28" s="175"/>
      <c r="E28" s="175"/>
    </row>
    <row r="29" spans="2:5" ht="15" thickTop="1" x14ac:dyDescent="0.3">
      <c r="B29" s="173"/>
      <c r="C29" s="174"/>
      <c r="D29" s="174"/>
      <c r="E29" s="174"/>
    </row>
    <row r="30" spans="2:5" x14ac:dyDescent="0.3">
      <c r="B30" s="176" t="s">
        <v>0</v>
      </c>
      <c r="C30" s="189" t="s">
        <v>59</v>
      </c>
      <c r="D30" s="189" t="s">
        <v>61</v>
      </c>
      <c r="E30" s="189" t="s">
        <v>62</v>
      </c>
    </row>
    <row r="31" spans="2:5" x14ac:dyDescent="0.3">
      <c r="B31" s="167" t="s">
        <v>12</v>
      </c>
      <c r="C31" s="168">
        <v>4541</v>
      </c>
      <c r="D31" s="168"/>
      <c r="E31" s="168"/>
    </row>
    <row r="32" spans="2:5" x14ac:dyDescent="0.3">
      <c r="B32" s="167" t="s">
        <v>13</v>
      </c>
      <c r="C32" s="168">
        <v>2365</v>
      </c>
      <c r="D32" s="168"/>
      <c r="E32" s="168"/>
    </row>
    <row r="33" spans="2:5" x14ac:dyDescent="0.3">
      <c r="B33" s="167" t="s">
        <v>14</v>
      </c>
      <c r="C33" s="168">
        <v>3234</v>
      </c>
      <c r="D33" s="168"/>
      <c r="E33" s="168"/>
    </row>
    <row r="34" spans="2:5" x14ac:dyDescent="0.3">
      <c r="B34" s="167" t="s">
        <v>15</v>
      </c>
      <c r="C34" s="168">
        <v>4567</v>
      </c>
      <c r="D34" s="168"/>
      <c r="E34" s="168"/>
    </row>
    <row r="35" spans="2:5" x14ac:dyDescent="0.3">
      <c r="B35" s="169" t="s">
        <v>18</v>
      </c>
      <c r="C35" s="170">
        <f>SUM(C31:C34)</f>
        <v>14707</v>
      </c>
      <c r="D35" s="170"/>
      <c r="E35" s="170"/>
    </row>
    <row r="36" spans="2:5" ht="15" thickBot="1" x14ac:dyDescent="0.35">
      <c r="B36" s="171" t="s">
        <v>19</v>
      </c>
      <c r="C36" s="172">
        <f>C68</f>
        <v>9484</v>
      </c>
      <c r="D36" s="172"/>
      <c r="E36" s="172"/>
    </row>
    <row r="37" spans="2:5" ht="15" thickTop="1" x14ac:dyDescent="0.3">
      <c r="B37" s="178"/>
      <c r="C37" s="179"/>
      <c r="D37" s="179"/>
      <c r="E37" s="179"/>
    </row>
    <row r="38" spans="2:5" ht="15" thickBot="1" x14ac:dyDescent="0.35">
      <c r="B38" s="180" t="s">
        <v>20</v>
      </c>
      <c r="C38" s="181"/>
      <c r="D38" s="181"/>
      <c r="E38" s="181"/>
    </row>
    <row r="39" spans="2:5" ht="15" thickTop="1" x14ac:dyDescent="0.3">
      <c r="B39" s="173"/>
      <c r="C39" s="174"/>
      <c r="D39" s="174"/>
      <c r="E39" s="174"/>
    </row>
    <row r="40" spans="2:5" x14ac:dyDescent="0.3">
      <c r="B40" s="176" t="s">
        <v>21</v>
      </c>
      <c r="C40" s="177" t="s">
        <v>59</v>
      </c>
      <c r="D40" s="177" t="s">
        <v>54</v>
      </c>
      <c r="E40" s="177" t="s">
        <v>55</v>
      </c>
    </row>
    <row r="41" spans="2:5" x14ac:dyDescent="0.3">
      <c r="B41" s="176" t="s">
        <v>22</v>
      </c>
      <c r="C41" s="174">
        <v>232</v>
      </c>
      <c r="D41" s="174"/>
      <c r="E41" s="174"/>
    </row>
    <row r="42" spans="2:5" x14ac:dyDescent="0.3">
      <c r="B42" s="176" t="s">
        <v>23</v>
      </c>
      <c r="C42" s="174">
        <v>321</v>
      </c>
      <c r="D42" s="174"/>
      <c r="E42" s="174"/>
    </row>
    <row r="43" spans="2:5" x14ac:dyDescent="0.3">
      <c r="B43" s="176" t="s">
        <v>24</v>
      </c>
      <c r="C43" s="174">
        <v>556</v>
      </c>
      <c r="D43" s="174"/>
      <c r="E43" s="174"/>
    </row>
    <row r="44" spans="2:5" x14ac:dyDescent="0.3">
      <c r="B44" s="176" t="s">
        <v>24</v>
      </c>
      <c r="C44" s="174">
        <v>230</v>
      </c>
      <c r="D44" s="174"/>
      <c r="E44" s="174"/>
    </row>
    <row r="45" spans="2:5" x14ac:dyDescent="0.3">
      <c r="B45" s="176" t="s">
        <v>25</v>
      </c>
      <c r="C45" s="174">
        <f>SUM(C41:C44)</f>
        <v>1339</v>
      </c>
      <c r="D45" s="174"/>
      <c r="E45" s="174"/>
    </row>
    <row r="46" spans="2:5" x14ac:dyDescent="0.3">
      <c r="B46" s="182"/>
      <c r="C46" s="174"/>
      <c r="D46" s="174"/>
      <c r="E46" s="174"/>
    </row>
    <row r="47" spans="2:5" x14ac:dyDescent="0.3">
      <c r="B47" s="176" t="s">
        <v>26</v>
      </c>
      <c r="C47" s="177" t="s">
        <v>59</v>
      </c>
      <c r="D47" s="177" t="s">
        <v>54</v>
      </c>
      <c r="E47" s="177" t="s">
        <v>55</v>
      </c>
    </row>
    <row r="48" spans="2:5" x14ac:dyDescent="0.3">
      <c r="B48" s="176" t="s">
        <v>27</v>
      </c>
      <c r="C48" s="174">
        <v>1645</v>
      </c>
      <c r="D48" s="174"/>
      <c r="E48" s="174"/>
    </row>
    <row r="49" spans="2:5" x14ac:dyDescent="0.3">
      <c r="B49" s="176" t="s">
        <v>28</v>
      </c>
      <c r="C49" s="174">
        <v>1024</v>
      </c>
      <c r="D49" s="174"/>
      <c r="E49" s="174"/>
    </row>
    <row r="50" spans="2:5" x14ac:dyDescent="0.3">
      <c r="B50" s="176" t="s">
        <v>24</v>
      </c>
      <c r="C50" s="174">
        <v>196</v>
      </c>
      <c r="D50" s="174"/>
      <c r="E50" s="174"/>
    </row>
    <row r="51" spans="2:5" x14ac:dyDescent="0.3">
      <c r="B51" s="176" t="s">
        <v>24</v>
      </c>
      <c r="C51" s="174">
        <v>123</v>
      </c>
      <c r="D51" s="174"/>
      <c r="E51" s="174"/>
    </row>
    <row r="52" spans="2:5" x14ac:dyDescent="0.3">
      <c r="B52" s="183" t="s">
        <v>29</v>
      </c>
      <c r="C52" s="174">
        <f>SUM(C48:C51)</f>
        <v>2988</v>
      </c>
      <c r="D52" s="174"/>
      <c r="E52" s="174"/>
    </row>
    <row r="53" spans="2:5" x14ac:dyDescent="0.3">
      <c r="B53" s="178"/>
      <c r="C53" s="179"/>
      <c r="D53" s="179"/>
      <c r="E53" s="179"/>
    </row>
    <row r="54" spans="2:5" x14ac:dyDescent="0.3">
      <c r="B54" s="176" t="s">
        <v>30</v>
      </c>
      <c r="C54" s="177" t="s">
        <v>59</v>
      </c>
      <c r="D54" s="177" t="s">
        <v>54</v>
      </c>
      <c r="E54" s="177" t="s">
        <v>55</v>
      </c>
    </row>
    <row r="55" spans="2:5" x14ac:dyDescent="0.3">
      <c r="B55" s="176" t="s">
        <v>31</v>
      </c>
      <c r="C55" s="174">
        <v>2612</v>
      </c>
      <c r="D55" s="174"/>
      <c r="E55" s="174"/>
    </row>
    <row r="56" spans="2:5" x14ac:dyDescent="0.3">
      <c r="B56" s="176" t="s">
        <v>32</v>
      </c>
      <c r="C56" s="174">
        <v>150</v>
      </c>
      <c r="D56" s="174"/>
      <c r="E56" s="174"/>
    </row>
    <row r="57" spans="2:5" x14ac:dyDescent="0.3">
      <c r="B57" s="176" t="s">
        <v>33</v>
      </c>
      <c r="C57" s="174">
        <v>120</v>
      </c>
      <c r="D57" s="174"/>
      <c r="E57" s="174"/>
    </row>
    <row r="58" spans="2:5" x14ac:dyDescent="0.3">
      <c r="B58" s="176" t="s">
        <v>34</v>
      </c>
      <c r="C58" s="174">
        <v>250</v>
      </c>
      <c r="D58" s="174"/>
      <c r="E58" s="174"/>
    </row>
    <row r="59" spans="2:5" x14ac:dyDescent="0.3">
      <c r="B59" s="176" t="s">
        <v>35</v>
      </c>
      <c r="C59" s="174">
        <v>1505</v>
      </c>
      <c r="D59" s="174"/>
      <c r="E59" s="174"/>
    </row>
    <row r="60" spans="2:5" x14ac:dyDescent="0.3">
      <c r="B60" s="176" t="s">
        <v>36</v>
      </c>
      <c r="C60" s="174">
        <v>110</v>
      </c>
      <c r="D60" s="174"/>
      <c r="E60" s="174"/>
    </row>
    <row r="61" spans="2:5" x14ac:dyDescent="0.3">
      <c r="B61" s="176" t="s">
        <v>37</v>
      </c>
      <c r="C61" s="174">
        <v>110</v>
      </c>
      <c r="D61" s="174"/>
      <c r="E61" s="174"/>
    </row>
    <row r="62" spans="2:5" x14ac:dyDescent="0.3">
      <c r="B62" s="176" t="s">
        <v>38</v>
      </c>
      <c r="C62" s="174">
        <v>55</v>
      </c>
      <c r="D62" s="174"/>
      <c r="E62" s="174"/>
    </row>
    <row r="63" spans="2:5" x14ac:dyDescent="0.3">
      <c r="B63" s="176" t="s">
        <v>39</v>
      </c>
      <c r="C63" s="174">
        <v>80</v>
      </c>
      <c r="D63" s="174"/>
      <c r="E63" s="174"/>
    </row>
    <row r="64" spans="2:5" x14ac:dyDescent="0.3">
      <c r="B64" s="176" t="s">
        <v>40</v>
      </c>
      <c r="C64" s="174">
        <v>135</v>
      </c>
      <c r="D64" s="174"/>
      <c r="E64" s="174"/>
    </row>
    <row r="65" spans="2:5" x14ac:dyDescent="0.3">
      <c r="B65" s="176" t="s">
        <v>24</v>
      </c>
      <c r="C65" s="174">
        <v>10</v>
      </c>
      <c r="D65" s="174"/>
      <c r="E65" s="174"/>
    </row>
    <row r="66" spans="2:5" x14ac:dyDescent="0.3">
      <c r="B66" s="176" t="s">
        <v>24</v>
      </c>
      <c r="C66" s="174">
        <v>20</v>
      </c>
      <c r="D66" s="174"/>
      <c r="E66" s="174"/>
    </row>
    <row r="67" spans="2:5" x14ac:dyDescent="0.3">
      <c r="B67" s="183" t="s">
        <v>41</v>
      </c>
      <c r="C67" s="174">
        <f>SUM(C55:C66)</f>
        <v>5157</v>
      </c>
      <c r="D67" s="174"/>
      <c r="E67" s="174"/>
    </row>
    <row r="68" spans="2:5" ht="27.6" x14ac:dyDescent="0.3">
      <c r="B68" s="183" t="s">
        <v>42</v>
      </c>
      <c r="C68" s="174">
        <f>C45+C52+C67</f>
        <v>9484</v>
      </c>
      <c r="D68" s="174"/>
      <c r="E68" s="174"/>
    </row>
    <row r="69" spans="2:5" x14ac:dyDescent="0.3">
      <c r="B69" s="183" t="s">
        <v>43</v>
      </c>
      <c r="C69" s="174">
        <f>C24-C36</f>
        <v>15130</v>
      </c>
      <c r="D69" s="174"/>
      <c r="E69" s="174"/>
    </row>
    <row r="70" spans="2:5" x14ac:dyDescent="0.3">
      <c r="B70" s="176" t="s">
        <v>44</v>
      </c>
      <c r="C70" s="184">
        <f>C22</f>
        <v>12432</v>
      </c>
      <c r="D70" s="174"/>
      <c r="E70" s="174"/>
    </row>
    <row r="71" spans="2:5" x14ac:dyDescent="0.3">
      <c r="B71" s="185"/>
      <c r="C71" s="179"/>
      <c r="D71" s="179"/>
      <c r="E71" s="179"/>
    </row>
    <row r="72" spans="2:5" ht="15" thickBot="1" x14ac:dyDescent="0.35">
      <c r="B72" s="163" t="s">
        <v>47</v>
      </c>
      <c r="C72" s="175"/>
      <c r="D72" s="175"/>
      <c r="E72" s="175"/>
    </row>
    <row r="73" spans="2:5" ht="15" thickTop="1" x14ac:dyDescent="0.3">
      <c r="B73" s="186"/>
      <c r="C73" s="187"/>
      <c r="D73" s="187"/>
      <c r="E73" s="187"/>
    </row>
    <row r="74" spans="2:5" x14ac:dyDescent="0.3">
      <c r="B74" s="176" t="s">
        <v>0</v>
      </c>
      <c r="C74" s="177" t="s">
        <v>59</v>
      </c>
      <c r="D74" s="177" t="s">
        <v>54</v>
      </c>
      <c r="E74" s="177" t="s">
        <v>55</v>
      </c>
    </row>
    <row r="75" spans="2:5" x14ac:dyDescent="0.3">
      <c r="B75" s="176" t="s">
        <v>48</v>
      </c>
      <c r="C75" s="174">
        <v>1250</v>
      </c>
      <c r="D75" s="174"/>
      <c r="E75" s="174"/>
    </row>
    <row r="76" spans="2:5" x14ac:dyDescent="0.3">
      <c r="B76" s="176" t="s">
        <v>49</v>
      </c>
      <c r="C76" s="174">
        <v>850</v>
      </c>
      <c r="D76" s="174"/>
      <c r="E76" s="174"/>
    </row>
    <row r="77" spans="2:5" x14ac:dyDescent="0.3">
      <c r="B77" s="176" t="s">
        <v>50</v>
      </c>
      <c r="C77" s="174">
        <v>40</v>
      </c>
      <c r="D77" s="174"/>
      <c r="E77" s="174"/>
    </row>
    <row r="78" spans="2:5" x14ac:dyDescent="0.3">
      <c r="B78" s="176" t="s">
        <v>51</v>
      </c>
      <c r="C78" s="174">
        <v>10</v>
      </c>
      <c r="D78" s="174"/>
      <c r="E78" s="174"/>
    </row>
    <row r="79" spans="2:5" x14ac:dyDescent="0.3">
      <c r="B79" s="176" t="s">
        <v>51</v>
      </c>
      <c r="C79" s="174">
        <v>20</v>
      </c>
      <c r="D79" s="174"/>
      <c r="E79" s="174"/>
    </row>
    <row r="80" spans="2:5" x14ac:dyDescent="0.3">
      <c r="B80" s="183" t="s">
        <v>52</v>
      </c>
      <c r="C80" s="174">
        <f>SUM(C75:C79)</f>
        <v>2170</v>
      </c>
      <c r="D80" s="174"/>
      <c r="E80" s="174"/>
    </row>
    <row r="81" spans="2:5" x14ac:dyDescent="0.3">
      <c r="B81" s="183" t="s">
        <v>53</v>
      </c>
      <c r="C81" s="174">
        <f>C69+C70-C80</f>
        <v>25392</v>
      </c>
      <c r="D81" s="174"/>
      <c r="E81" s="174"/>
    </row>
    <row r="82" spans="2:5" x14ac:dyDescent="0.3">
      <c r="B82" s="173"/>
      <c r="C82" s="174"/>
      <c r="D82" s="174"/>
      <c r="E82" s="174"/>
    </row>
    <row r="83" spans="2:5" x14ac:dyDescent="0.3">
      <c r="B83" s="188"/>
      <c r="C83" s="174"/>
      <c r="D83" s="174"/>
      <c r="E83" s="174"/>
    </row>
    <row r="84" spans="2:5" x14ac:dyDescent="0.3">
      <c r="B84" s="188"/>
      <c r="C84" s="174"/>
      <c r="D84" s="174"/>
      <c r="E84" s="174"/>
    </row>
    <row r="85" spans="2:5" x14ac:dyDescent="0.3">
      <c r="B85" s="188"/>
      <c r="C85" s="174"/>
      <c r="D85" s="174"/>
      <c r="E85" s="174"/>
    </row>
    <row r="86" spans="2:5" x14ac:dyDescent="0.3">
      <c r="B86" s="188"/>
      <c r="C86" s="174"/>
      <c r="D86" s="174"/>
      <c r="E86" s="174"/>
    </row>
    <row r="87" spans="2:5" x14ac:dyDescent="0.3">
      <c r="B87" s="188"/>
      <c r="C87" s="174"/>
      <c r="D87" s="174"/>
      <c r="E87" s="174"/>
    </row>
  </sheetData>
  <mergeCells count="2">
    <mergeCell ref="C2:E2"/>
    <mergeCell ref="C6:D6"/>
  </mergeCells>
  <conditionalFormatting sqref="C6">
    <cfRule type="cellIs" dxfId="1" priority="1" operator="lessThan">
      <formula>0</formula>
    </cfRule>
  </conditionalFormatting>
  <dataValidations count="6">
    <dataValidation allowBlank="1" showInputMessage="1" showErrorMessage="1" prompt="Gross Margin is automatically calculated in this cell" sqref="C6:D6" xr:uid="{6906C926-57B1-4B44-85FC-F1F87766513D}"/>
    <dataValidation allowBlank="1" showInputMessage="1" showErrorMessage="1" prompt="Updated taxes details below" sqref="B72" xr:uid="{279AC0A5-E3FA-40EC-8832-72DD202D0DD9}"/>
    <dataValidation allowBlank="1" showInputMessage="1" showErrorMessage="1" prompt="Updated operating expense line items below" sqref="B38" xr:uid="{5DB44455-ADA3-4C88-81C3-379911213F3E}"/>
    <dataValidation allowBlank="1" showInputMessage="1" showErrorMessage="1" prompt="Update cost of sales below" sqref="B28" xr:uid="{7753C470-8D53-4FB9-9F5B-48716D8B3326}"/>
    <dataValidation allowBlank="1" showInputMessage="1" showErrorMessage="1" prompt="Enter you company name in this cell" sqref="C2" xr:uid="{D35D117C-EC58-41EE-B650-780105D7AB04}"/>
    <dataValidation allowBlank="1" showInputMessage="1" showErrorMessage="1" prompt="Update product descriptions below" sqref="B18" xr:uid="{B010365A-1D01-4205-943E-0DBE761C6F35}"/>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0B7F1-EE30-441F-95CD-50B6B9E52D25}">
  <dimension ref="A1"/>
  <sheetViews>
    <sheetView tabSelected="1" workbookViewId="0">
      <selection activeCell="B4" sqref="B4"/>
    </sheetView>
  </sheetViews>
  <sheetFormatPr defaultRowHeight="14.4" x14ac:dyDescent="0.3"/>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48F2C-B651-4112-B909-427244BA9A95}">
  <sheetPr>
    <pageSetUpPr fitToPage="1"/>
  </sheetPr>
  <dimension ref="A1:I73"/>
  <sheetViews>
    <sheetView showGridLines="0" zoomScaleNormal="100" workbookViewId="0">
      <selection activeCell="C3" sqref="C3"/>
    </sheetView>
  </sheetViews>
  <sheetFormatPr defaultColWidth="8.90625" defaultRowHeight="18" customHeight="1" x14ac:dyDescent="0.3"/>
  <cols>
    <col min="1" max="1" width="1.90625" style="33" customWidth="1"/>
    <col min="2" max="2" width="25.6328125" style="77" customWidth="1"/>
    <col min="3" max="5" width="18.6328125" style="50" customWidth="1"/>
    <col min="6" max="8" width="22.6328125" style="55" customWidth="1"/>
    <col min="9" max="9" width="5.6328125" style="33" customWidth="1"/>
    <col min="10" max="16384" width="8.90625" style="7"/>
  </cols>
  <sheetData>
    <row r="1" spans="1:9" ht="0.6" customHeight="1" x14ac:dyDescent="0.3">
      <c r="A1" s="1"/>
      <c r="B1" s="2"/>
      <c r="C1" s="3"/>
      <c r="D1" s="3"/>
      <c r="E1" s="3"/>
      <c r="F1" s="4"/>
      <c r="G1" s="4"/>
      <c r="H1" s="5"/>
      <c r="I1" s="6" t="s">
        <v>0</v>
      </c>
    </row>
    <row r="2" spans="1:9" s="12" customFormat="1" ht="34.799999999999997" x14ac:dyDescent="0.55000000000000004">
      <c r="A2" s="8"/>
      <c r="B2" s="78"/>
      <c r="C2" s="82" t="s">
        <v>1</v>
      </c>
      <c r="D2" s="82"/>
      <c r="E2" s="82"/>
      <c r="F2" s="9"/>
      <c r="G2" s="9"/>
      <c r="H2" s="10"/>
      <c r="I2" s="11"/>
    </row>
    <row r="3" spans="1:9" ht="24.9" customHeight="1" x14ac:dyDescent="0.3">
      <c r="A3" s="1"/>
      <c r="B3" s="79"/>
      <c r="C3" s="83" t="s">
        <v>2</v>
      </c>
      <c r="D3" s="80"/>
      <c r="E3" s="13"/>
      <c r="F3" s="14"/>
      <c r="G3" s="14"/>
      <c r="H3" s="14"/>
      <c r="I3" s="6"/>
    </row>
    <row r="4" spans="1:9" ht="6" customHeight="1" x14ac:dyDescent="0.3">
      <c r="A4" s="1"/>
      <c r="B4" s="15"/>
      <c r="C4" s="16"/>
      <c r="D4" s="16"/>
      <c r="E4" s="16"/>
      <c r="F4" s="17"/>
      <c r="G4" s="17"/>
      <c r="H4" s="17"/>
      <c r="I4" s="6"/>
    </row>
    <row r="5" spans="1:9" ht="20.100000000000001" customHeight="1" x14ac:dyDescent="0.3">
      <c r="A5" s="18"/>
      <c r="B5" s="19"/>
      <c r="C5" s="20"/>
      <c r="D5" s="20"/>
      <c r="E5" s="20"/>
      <c r="F5" s="21"/>
      <c r="G5" s="21"/>
      <c r="H5" s="21"/>
      <c r="I5" s="18"/>
    </row>
    <row r="6" spans="1:9" s="26" customFormat="1" ht="30" customHeight="1" thickBot="1" x14ac:dyDescent="0.35">
      <c r="A6" s="18"/>
      <c r="B6" s="22" t="str">
        <f ca="1">"For the month that ended " &amp; TEXT(DATE(YEAR(TODAY()),MONTH(TODAY())+1,0), "m/dd")</f>
        <v>For the month that ended 9/30</v>
      </c>
      <c r="C6" s="23"/>
      <c r="D6" s="24"/>
      <c r="E6" s="24"/>
      <c r="F6" s="25"/>
      <c r="G6" s="25"/>
      <c r="H6" s="25"/>
      <c r="I6" s="18"/>
    </row>
    <row r="7" spans="1:9" ht="9.9" customHeight="1" thickTop="1" x14ac:dyDescent="0.3">
      <c r="A7" s="18"/>
      <c r="B7" s="27"/>
      <c r="C7" s="28"/>
      <c r="D7" s="28"/>
      <c r="E7" s="28"/>
      <c r="F7" s="29"/>
      <c r="G7" s="29"/>
      <c r="H7" s="29"/>
      <c r="I7" s="18"/>
    </row>
    <row r="8" spans="1:9" ht="20.100000000000001" customHeight="1" x14ac:dyDescent="0.3">
      <c r="A8" s="18"/>
      <c r="B8" s="30" t="s">
        <v>3</v>
      </c>
      <c r="C8" s="81">
        <f>IFERROR(CostOfSales8[[#Totals],[Current period]]/SalesRevenue6[[#Totals],[Current period]], "")</f>
        <v>0.5685272863194617</v>
      </c>
      <c r="D8" s="81"/>
      <c r="E8" s="31"/>
      <c r="F8" s="32" t="s">
        <v>4</v>
      </c>
      <c r="G8" s="81" t="str">
        <f>IFERROR(Taxes7[[#Totals],[Current period]]/SalesRevenue6[[#Totals],[Current period]], "")</f>
        <v/>
      </c>
      <c r="H8" s="81"/>
      <c r="I8" s="18"/>
    </row>
    <row r="9" spans="1:9" ht="39.9" customHeight="1" x14ac:dyDescent="0.3">
      <c r="A9" s="18"/>
      <c r="B9" s="33"/>
      <c r="C9" s="31"/>
      <c r="D9" s="31"/>
      <c r="E9" s="31"/>
      <c r="F9" s="29"/>
      <c r="G9" s="29"/>
      <c r="H9" s="34"/>
      <c r="I9" s="18"/>
    </row>
    <row r="10" spans="1:9" s="38" customFormat="1" ht="30" customHeight="1" thickBot="1" x14ac:dyDescent="0.35">
      <c r="A10" s="35"/>
      <c r="B10" s="22" t="s">
        <v>5</v>
      </c>
      <c r="C10" s="36"/>
      <c r="D10" s="36"/>
      <c r="E10" s="36"/>
      <c r="F10" s="37"/>
      <c r="G10" s="37"/>
      <c r="H10" s="37"/>
      <c r="I10" s="35"/>
    </row>
    <row r="11" spans="1:9" s="38" customFormat="1" ht="9.9" customHeight="1" thickTop="1" x14ac:dyDescent="0.3">
      <c r="A11" s="35"/>
      <c r="B11" s="39"/>
      <c r="C11" s="40"/>
      <c r="D11" s="40"/>
      <c r="E11" s="40"/>
      <c r="F11" s="41"/>
      <c r="G11" s="41"/>
      <c r="H11" s="41"/>
      <c r="I11" s="35"/>
    </row>
    <row r="12" spans="1:9" ht="24.9" customHeight="1" x14ac:dyDescent="0.3">
      <c r="B12" s="42" t="s">
        <v>0</v>
      </c>
      <c r="C12" s="43" t="s">
        <v>6</v>
      </c>
      <c r="D12" s="43" t="s">
        <v>7</v>
      </c>
      <c r="E12" s="43" t="s">
        <v>8</v>
      </c>
      <c r="F12" s="44" t="s">
        <v>9</v>
      </c>
      <c r="G12" s="44" t="s">
        <v>10</v>
      </c>
      <c r="H12" s="44" t="s">
        <v>11</v>
      </c>
    </row>
    <row r="13" spans="1:9" ht="20.100000000000001" customHeight="1" x14ac:dyDescent="0.3">
      <c r="A13" s="45"/>
      <c r="B13" s="42" t="s">
        <v>12</v>
      </c>
      <c r="C13" s="46">
        <v>6511</v>
      </c>
      <c r="D13" s="46">
        <v>8512</v>
      </c>
      <c r="E13" s="46">
        <v>9121</v>
      </c>
      <c r="F13" s="47" cm="1">
        <f t="array" ref="F13">IF(TotalSales=0,"",E13/TotalSales)</f>
        <v>0.22728631946174932</v>
      </c>
      <c r="G13" s="47">
        <f>IF(E13=0,"",E13/C13-1)</f>
        <v>0.40086008293656894</v>
      </c>
      <c r="H13" s="47">
        <f>IF(E13=0,"",E13/D13-1)</f>
        <v>7.1546052631578982E-2</v>
      </c>
    </row>
    <row r="14" spans="1:9" ht="20.100000000000001" customHeight="1" x14ac:dyDescent="0.3">
      <c r="A14" s="45"/>
      <c r="B14" s="42" t="s">
        <v>13</v>
      </c>
      <c r="C14" s="46">
        <v>5671</v>
      </c>
      <c r="D14" s="46">
        <v>6879</v>
      </c>
      <c r="E14" s="46">
        <v>7792</v>
      </c>
      <c r="F14" s="47" cm="1">
        <f t="array" ref="F14">IF(TotalSales=0,"",E14/TotalSales)</f>
        <v>0.19416895090954397</v>
      </c>
      <c r="G14" s="47">
        <f t="shared" ref="G14:G16" si="0">IF(E14=0,"",E14/C14-1)</f>
        <v>0.37400811144418977</v>
      </c>
      <c r="H14" s="47">
        <f>IF(E14=0,"",E14/D14-1)</f>
        <v>0.13272277947376065</v>
      </c>
    </row>
    <row r="15" spans="1:9" ht="20.100000000000001" customHeight="1" x14ac:dyDescent="0.3">
      <c r="A15" s="45"/>
      <c r="B15" s="42" t="s">
        <v>14</v>
      </c>
      <c r="C15" s="46">
        <v>7482</v>
      </c>
      <c r="D15" s="46">
        <v>8489</v>
      </c>
      <c r="E15" s="46">
        <v>8893</v>
      </c>
      <c r="F15" s="47" cm="1">
        <f t="array" ref="F15">IF(TotalSales=0,"",E15/TotalSales)</f>
        <v>0.22160478445053575</v>
      </c>
      <c r="G15" s="47">
        <f t="shared" si="0"/>
        <v>0.18858593958834535</v>
      </c>
      <c r="H15" s="47">
        <f>IF(E15=0,"",E15/D15-1)</f>
        <v>4.7591000117799487E-2</v>
      </c>
    </row>
    <row r="16" spans="1:9" ht="20.100000000000001" customHeight="1" x14ac:dyDescent="0.3">
      <c r="A16" s="45"/>
      <c r="B16" s="42" t="s">
        <v>15</v>
      </c>
      <c r="C16" s="46">
        <v>12432</v>
      </c>
      <c r="D16" s="46">
        <v>14400</v>
      </c>
      <c r="E16" s="46">
        <v>14324</v>
      </c>
      <c r="F16" s="47" cm="1">
        <f t="array" ref="F16">IF(TotalSales=0,"",E16/TotalSales)</f>
        <v>0.35693994517817096</v>
      </c>
      <c r="G16" s="47">
        <f t="shared" si="0"/>
        <v>0.15218790218790224</v>
      </c>
      <c r="H16" s="47">
        <f>IF(E16=0,"",E16/D16-1)</f>
        <v>-5.2777777777778256E-3</v>
      </c>
    </row>
    <row r="17" spans="1:9" ht="20.100000000000001" customHeight="1" x14ac:dyDescent="0.3">
      <c r="A17" s="45"/>
      <c r="B17" s="42" t="s">
        <v>16</v>
      </c>
      <c r="C17" s="46">
        <f>SUM(C13:C16)</f>
        <v>32096</v>
      </c>
      <c r="D17" s="46">
        <f>SUM(D13:D16)</f>
        <v>38280</v>
      </c>
      <c r="E17" s="46">
        <f>SUM(E13:E16)</f>
        <v>40130</v>
      </c>
      <c r="F17" s="47"/>
      <c r="G17" s="47">
        <f>IF(E17=0,"",E17/C17-1)</f>
        <v>0.25031156530408771</v>
      </c>
      <c r="H17" s="47">
        <f>IF(E17=0,"",E17/D17-1)</f>
        <v>4.8328108672936354E-2</v>
      </c>
    </row>
    <row r="18" spans="1:9" s="38" customFormat="1" ht="30" customHeight="1" x14ac:dyDescent="0.3">
      <c r="A18" s="48"/>
      <c r="B18" s="49"/>
      <c r="C18" s="50"/>
      <c r="D18" s="50"/>
      <c r="E18" s="50"/>
      <c r="F18" s="51"/>
      <c r="G18" s="51"/>
      <c r="H18" s="51"/>
      <c r="I18" s="35"/>
    </row>
    <row r="19" spans="1:9" ht="30" customHeight="1" thickBot="1" x14ac:dyDescent="0.35">
      <c r="A19" s="45"/>
      <c r="B19" s="52" t="s">
        <v>17</v>
      </c>
      <c r="C19" s="53"/>
      <c r="D19" s="53"/>
      <c r="E19" s="53"/>
      <c r="F19" s="54"/>
      <c r="G19" s="54"/>
      <c r="H19" s="54"/>
    </row>
    <row r="20" spans="1:9" ht="9.9" customHeight="1" thickTop="1" x14ac:dyDescent="0.3">
      <c r="A20" s="45"/>
      <c r="B20" s="49"/>
    </row>
    <row r="21" spans="1:9" ht="24.9" customHeight="1" x14ac:dyDescent="0.3">
      <c r="A21" s="45"/>
      <c r="B21" s="42" t="s">
        <v>0</v>
      </c>
      <c r="C21" s="43" t="s">
        <v>6</v>
      </c>
      <c r="D21" s="43" t="s">
        <v>7</v>
      </c>
      <c r="E21" s="43" t="s">
        <v>8</v>
      </c>
      <c r="F21" s="44" t="s">
        <v>9</v>
      </c>
      <c r="G21" s="44" t="s">
        <v>10</v>
      </c>
      <c r="H21" s="44" t="s">
        <v>11</v>
      </c>
    </row>
    <row r="22" spans="1:9" ht="20.100000000000001" customHeight="1" x14ac:dyDescent="0.3">
      <c r="A22" s="45"/>
      <c r="B22" s="42" t="s">
        <v>12</v>
      </c>
      <c r="C22" s="46">
        <v>4541</v>
      </c>
      <c r="D22" s="46">
        <v>5412</v>
      </c>
      <c r="E22" s="46">
        <v>5412</v>
      </c>
      <c r="F22" s="47" cm="1">
        <f t="array" ref="F22">IF(TotalSales=0,"",E22/TotalSales)</f>
        <v>0.13486169947670074</v>
      </c>
      <c r="G22" s="47">
        <f>IF(E22=0,"",E22/C22-1)</f>
        <v>0.19180797181237619</v>
      </c>
      <c r="H22" s="47">
        <f>IF(E22=0,"",E22/D22-1)</f>
        <v>0</v>
      </c>
    </row>
    <row r="23" spans="1:9" ht="20.100000000000001" customHeight="1" x14ac:dyDescent="0.3">
      <c r="A23" s="45"/>
      <c r="B23" s="42" t="s">
        <v>13</v>
      </c>
      <c r="C23" s="46">
        <v>2365</v>
      </c>
      <c r="D23" s="46">
        <v>3658</v>
      </c>
      <c r="E23" s="46">
        <v>3400</v>
      </c>
      <c r="F23" s="47" cm="1">
        <f t="array" ref="F23">IF(TotalSales=0,"",E23/TotalSales)</f>
        <v>8.4724644904061799E-2</v>
      </c>
      <c r="G23" s="47">
        <f t="shared" ref="G23:G26" si="1">IF(E23=0,"",E23/C23-1)</f>
        <v>0.43763213530655398</v>
      </c>
      <c r="H23" s="47">
        <f t="shared" ref="H23:H26" si="2">IF(E23=0,"",E23/D23-1)</f>
        <v>-7.0530344450519422E-2</v>
      </c>
    </row>
    <row r="24" spans="1:9" ht="20.100000000000001" customHeight="1" x14ac:dyDescent="0.3">
      <c r="A24" s="45"/>
      <c r="B24" s="42" t="s">
        <v>14</v>
      </c>
      <c r="C24" s="46">
        <v>3234</v>
      </c>
      <c r="D24" s="46">
        <v>3345</v>
      </c>
      <c r="E24" s="46">
        <v>3545</v>
      </c>
      <c r="F24" s="47" cm="1">
        <f t="array" ref="F24">IF(TotalSales=0,"",E24/TotalSales)</f>
        <v>8.8337901819087961E-2</v>
      </c>
      <c r="G24" s="47">
        <f t="shared" si="1"/>
        <v>9.6165739022881835E-2</v>
      </c>
      <c r="H24" s="47">
        <f t="shared" si="2"/>
        <v>5.9790732436472371E-2</v>
      </c>
    </row>
    <row r="25" spans="1:9" ht="20.100000000000001" customHeight="1" x14ac:dyDescent="0.3">
      <c r="A25" s="45"/>
      <c r="B25" s="42" t="s">
        <v>15</v>
      </c>
      <c r="C25" s="46">
        <v>4567</v>
      </c>
      <c r="D25" s="46">
        <v>5678</v>
      </c>
      <c r="E25" s="46">
        <v>4958</v>
      </c>
      <c r="F25" s="47" cm="1">
        <f t="array" ref="F25">IF(TotalSales=0,"",E25/TotalSales)</f>
        <v>0.12354846748068776</v>
      </c>
      <c r="G25" s="47">
        <f t="shared" si="1"/>
        <v>8.5614188745346986E-2</v>
      </c>
      <c r="H25" s="47">
        <f t="shared" si="2"/>
        <v>-0.12680521310320536</v>
      </c>
    </row>
    <row r="26" spans="1:9" ht="20.100000000000001" customHeight="1" x14ac:dyDescent="0.3">
      <c r="A26" s="45"/>
      <c r="B26" s="42" t="s">
        <v>18</v>
      </c>
      <c r="C26" s="46">
        <f>SUM(C22:C25)</f>
        <v>14707</v>
      </c>
      <c r="D26" s="46">
        <f>SUM(D22:D25)</f>
        <v>18093</v>
      </c>
      <c r="E26" s="46">
        <f>SUM(E22:E25)</f>
        <v>17315</v>
      </c>
      <c r="F26" s="47"/>
      <c r="G26" s="47">
        <f t="shared" si="1"/>
        <v>0.17733052288026108</v>
      </c>
      <c r="H26" s="47">
        <f t="shared" si="2"/>
        <v>-4.3000055269993953E-2</v>
      </c>
    </row>
    <row r="27" spans="1:9" ht="20.100000000000001" customHeight="1" x14ac:dyDescent="0.3">
      <c r="A27" s="45"/>
      <c r="B27" s="42" t="s">
        <v>19</v>
      </c>
      <c r="C27" s="46">
        <f>C17-C26</f>
        <v>17389</v>
      </c>
      <c r="D27" s="46">
        <f>D17-D26</f>
        <v>20187</v>
      </c>
      <c r="E27" s="46">
        <f>E17-E26</f>
        <v>22815</v>
      </c>
      <c r="F27" s="47"/>
      <c r="G27" s="47"/>
      <c r="H27" s="47">
        <f>IF(E27=0,"",E27/D27-1)</f>
        <v>0.13018279090503793</v>
      </c>
    </row>
    <row r="28" spans="1:9" ht="30" customHeight="1" x14ac:dyDescent="0.3">
      <c r="A28" s="45"/>
      <c r="B28" s="27"/>
      <c r="C28" s="56"/>
      <c r="D28" s="56"/>
      <c r="E28" s="56"/>
      <c r="F28" s="57"/>
      <c r="G28" s="57"/>
      <c r="H28" s="57"/>
    </row>
    <row r="29" spans="1:9" s="61" customFormat="1" ht="30" customHeight="1" thickBot="1" x14ac:dyDescent="0.35">
      <c r="A29" s="48"/>
      <c r="B29" s="22" t="s">
        <v>20</v>
      </c>
      <c r="C29" s="58"/>
      <c r="D29" s="58"/>
      <c r="E29" s="58"/>
      <c r="F29" s="59"/>
      <c r="G29" s="59"/>
      <c r="H29" s="59"/>
      <c r="I29" s="60"/>
    </row>
    <row r="30" spans="1:9" ht="9.9" customHeight="1" thickTop="1" x14ac:dyDescent="0.3">
      <c r="A30" s="45"/>
      <c r="B30" s="49"/>
    </row>
    <row r="31" spans="1:9" ht="24.9" customHeight="1" x14ac:dyDescent="0.3">
      <c r="A31" s="45"/>
      <c r="B31" s="42" t="s">
        <v>21</v>
      </c>
      <c r="C31" s="43" t="s">
        <v>6</v>
      </c>
      <c r="D31" s="43" t="s">
        <v>7</v>
      </c>
      <c r="E31" s="43" t="s">
        <v>8</v>
      </c>
      <c r="F31" s="44" t="s">
        <v>9</v>
      </c>
      <c r="G31" s="44" t="s">
        <v>10</v>
      </c>
      <c r="H31" s="44" t="s">
        <v>11</v>
      </c>
    </row>
    <row r="32" spans="1:9" ht="20.100000000000001" customHeight="1" x14ac:dyDescent="0.3">
      <c r="A32" s="45"/>
      <c r="B32" s="42" t="s">
        <v>22</v>
      </c>
      <c r="C32" s="46">
        <v>232</v>
      </c>
      <c r="D32" s="46">
        <v>324</v>
      </c>
      <c r="E32" s="46">
        <v>324</v>
      </c>
      <c r="F32" s="47" cm="1">
        <f t="array" ref="F32">IF(TotalSales=0,"",E32/TotalSales)</f>
        <v>8.0737602790929477E-3</v>
      </c>
      <c r="G32" s="47">
        <f>IF(E32=0,"",E32/C32-1)</f>
        <v>0.39655172413793105</v>
      </c>
      <c r="H32" s="47">
        <f>IF(E32=0,"",E32/D32-1)</f>
        <v>0</v>
      </c>
    </row>
    <row r="33" spans="1:9" ht="20.100000000000001" customHeight="1" x14ac:dyDescent="0.3">
      <c r="A33" s="45"/>
      <c r="B33" s="42" t="s">
        <v>23</v>
      </c>
      <c r="C33" s="46">
        <v>321</v>
      </c>
      <c r="D33" s="46">
        <v>515</v>
      </c>
      <c r="E33" s="46">
        <v>415</v>
      </c>
      <c r="F33" s="47" cm="1">
        <f t="array" ref="F33">IF(TotalSales=0,"",E33/TotalSales)</f>
        <v>1.0341390480936954E-2</v>
      </c>
      <c r="G33" s="47">
        <f>IF(E33=0,"",E33/C33-1)</f>
        <v>0.29283489096573212</v>
      </c>
      <c r="H33" s="47">
        <f>IF(E33=0,"",E33/D33-1)</f>
        <v>-0.19417475728155342</v>
      </c>
    </row>
    <row r="34" spans="1:9" ht="20.100000000000001" customHeight="1" x14ac:dyDescent="0.3">
      <c r="A34" s="45"/>
      <c r="B34" s="42" t="s">
        <v>24</v>
      </c>
      <c r="C34" s="46">
        <v>556</v>
      </c>
      <c r="D34" s="46">
        <v>663</v>
      </c>
      <c r="E34" s="46">
        <v>760</v>
      </c>
      <c r="F34" s="47" cm="1">
        <f t="array" ref="F34">IF(TotalSales=0,"",E34/TotalSales)</f>
        <v>1.8938450037378519E-2</v>
      </c>
      <c r="G34" s="47">
        <f>IF(E34=0,"",E34/C34-1)</f>
        <v>0.36690647482014382</v>
      </c>
      <c r="H34" s="47">
        <f>IF(E34=0,"",E34/D34-1)</f>
        <v>0.14630467571644035</v>
      </c>
    </row>
    <row r="35" spans="1:9" ht="20.100000000000001" customHeight="1" x14ac:dyDescent="0.3">
      <c r="A35" s="45"/>
      <c r="B35" s="42" t="s">
        <v>24</v>
      </c>
      <c r="C35" s="46">
        <v>230</v>
      </c>
      <c r="D35" s="46">
        <v>334</v>
      </c>
      <c r="E35" s="46">
        <v>234</v>
      </c>
      <c r="F35" s="47" cm="1">
        <f t="array" ref="F35">IF(TotalSales=0,"",E35/TotalSales)</f>
        <v>5.8310490904560182E-3</v>
      </c>
      <c r="G35" s="47">
        <f>IF(E35=0,"",E35/C35-1)</f>
        <v>1.7391304347825987E-2</v>
      </c>
      <c r="H35" s="47">
        <f>IF(E35=0,"",E35/D35-1)</f>
        <v>-0.29940119760479045</v>
      </c>
    </row>
    <row r="36" spans="1:9" ht="20.100000000000001" customHeight="1" x14ac:dyDescent="0.3">
      <c r="A36" s="45"/>
      <c r="B36" s="42" t="s">
        <v>25</v>
      </c>
      <c r="C36" s="46">
        <f>SUM(C32:C35)</f>
        <v>1339</v>
      </c>
      <c r="D36" s="46">
        <f>SUM(D32:D35)</f>
        <v>1836</v>
      </c>
      <c r="E36" s="46">
        <f>SUM(E32:E35)</f>
        <v>1733</v>
      </c>
      <c r="F36" s="47"/>
      <c r="G36" s="47">
        <f>IF(E36=0,"",E36/C36-1)</f>
        <v>0.29424943988050778</v>
      </c>
      <c r="H36" s="47">
        <f>IF(E36=0,"",E36/D36-1)</f>
        <v>-5.6100217864923696E-2</v>
      </c>
    </row>
    <row r="37" spans="1:9" ht="30" customHeight="1" x14ac:dyDescent="0.3">
      <c r="A37" s="45"/>
      <c r="B37" s="62"/>
    </row>
    <row r="38" spans="1:9" ht="24.9" customHeight="1" x14ac:dyDescent="0.3">
      <c r="A38" s="45"/>
      <c r="B38" s="42" t="s">
        <v>26</v>
      </c>
      <c r="C38" s="43" t="s">
        <v>6</v>
      </c>
      <c r="D38" s="43" t="s">
        <v>7</v>
      </c>
      <c r="E38" s="43" t="s">
        <v>8</v>
      </c>
      <c r="F38" s="44" t="s">
        <v>9</v>
      </c>
      <c r="G38" s="44" t="s">
        <v>10</v>
      </c>
      <c r="H38" s="44" t="s">
        <v>11</v>
      </c>
    </row>
    <row r="39" spans="1:9" ht="20.100000000000001" customHeight="1" x14ac:dyDescent="0.3">
      <c r="A39" s="45"/>
      <c r="B39" s="42" t="s">
        <v>27</v>
      </c>
      <c r="C39" s="46">
        <v>1645</v>
      </c>
      <c r="D39" s="46">
        <v>1452</v>
      </c>
      <c r="E39" s="46">
        <v>1400</v>
      </c>
      <c r="F39" s="47" cm="1">
        <f t="array" ref="F39">IF(TotalSales=0,"",E39/TotalSales)</f>
        <v>3.4886618489907803E-2</v>
      </c>
      <c r="G39" s="47">
        <f>IF(E39=0,"",E39/C39-1)</f>
        <v>-0.14893617021276595</v>
      </c>
      <c r="H39" s="47">
        <f>IF(E39=0,"",E39/D39-1)</f>
        <v>-3.5812672176308569E-2</v>
      </c>
    </row>
    <row r="40" spans="1:9" ht="20.100000000000001" customHeight="1" x14ac:dyDescent="0.3">
      <c r="A40" s="45"/>
      <c r="B40" s="42" t="s">
        <v>28</v>
      </c>
      <c r="C40" s="46">
        <v>1024</v>
      </c>
      <c r="D40" s="46">
        <v>1245</v>
      </c>
      <c r="E40" s="46">
        <v>945</v>
      </c>
      <c r="F40" s="47" cm="1">
        <f t="array" ref="F40">IF(TotalSales=0,"",E40/TotalSales)</f>
        <v>2.3548467480687764E-2</v>
      </c>
      <c r="G40" s="47">
        <f>IF(E40=0,"",E40/C40-1)</f>
        <v>-7.71484375E-2</v>
      </c>
      <c r="H40" s="47">
        <f>IF(E40=0,"",E40/D40-1)</f>
        <v>-0.24096385542168675</v>
      </c>
    </row>
    <row r="41" spans="1:9" ht="20.100000000000001" customHeight="1" x14ac:dyDescent="0.3">
      <c r="A41" s="45"/>
      <c r="B41" s="42" t="s">
        <v>24</v>
      </c>
      <c r="C41" s="46">
        <v>196</v>
      </c>
      <c r="D41" s="46">
        <v>395</v>
      </c>
      <c r="E41" s="46">
        <v>295</v>
      </c>
      <c r="F41" s="47" cm="1">
        <f t="array" ref="F41">IF(TotalSales=0,"",E41/TotalSales)</f>
        <v>7.3511088960877147E-3</v>
      </c>
      <c r="G41" s="47">
        <f>IF(E41=0,"",E41/C41-1)</f>
        <v>0.50510204081632648</v>
      </c>
      <c r="H41" s="47">
        <f>IF(E41=0,"",E41/D41-1)</f>
        <v>-0.25316455696202533</v>
      </c>
    </row>
    <row r="42" spans="1:9" s="64" customFormat="1" ht="20.100000000000001" customHeight="1" x14ac:dyDescent="0.3">
      <c r="A42" s="45"/>
      <c r="B42" s="42" t="s">
        <v>24</v>
      </c>
      <c r="C42" s="46">
        <v>123</v>
      </c>
      <c r="D42" s="46">
        <v>95</v>
      </c>
      <c r="E42" s="46">
        <v>120</v>
      </c>
      <c r="F42" s="47" cm="1">
        <f t="array" ref="F42">IF(TotalSales=0,"",E42/TotalSales)</f>
        <v>2.9902815848492398E-3</v>
      </c>
      <c r="G42" s="47">
        <f>IF(E42=0,"",E42/C42-1)</f>
        <v>-2.4390243902439046E-2</v>
      </c>
      <c r="H42" s="47">
        <f>IF(E42=0,"",E42/D42-1)</f>
        <v>0.26315789473684204</v>
      </c>
      <c r="I42" s="63"/>
    </row>
    <row r="43" spans="1:9" ht="20.100000000000001" customHeight="1" x14ac:dyDescent="0.3">
      <c r="A43" s="45"/>
      <c r="B43" s="65" t="s">
        <v>29</v>
      </c>
      <c r="C43" s="46">
        <f>SUM(C39:C42)</f>
        <v>2988</v>
      </c>
      <c r="D43" s="46">
        <f>SUM(D39:D42)</f>
        <v>3187</v>
      </c>
      <c r="E43" s="46">
        <f>SUM(E39:E42)</f>
        <v>2760</v>
      </c>
      <c r="F43" s="47"/>
      <c r="G43" s="47">
        <f>IF(E43=0,"",E43/C43-1)</f>
        <v>-7.6305220883534086E-2</v>
      </c>
      <c r="H43" s="47">
        <f>IF(E43=0,"",E43/D43-1)</f>
        <v>-0.13398180106683399</v>
      </c>
    </row>
    <row r="44" spans="1:9" ht="30" customHeight="1" x14ac:dyDescent="0.3">
      <c r="A44" s="45"/>
      <c r="B44" s="66"/>
      <c r="C44" s="67"/>
      <c r="D44" s="67"/>
      <c r="E44" s="67"/>
      <c r="F44" s="68"/>
      <c r="G44" s="68"/>
      <c r="H44" s="68"/>
    </row>
    <row r="45" spans="1:9" ht="24.9" customHeight="1" x14ac:dyDescent="0.3">
      <c r="A45" s="45"/>
      <c r="B45" s="42" t="s">
        <v>30</v>
      </c>
      <c r="C45" s="43" t="s">
        <v>6</v>
      </c>
      <c r="D45" s="43" t="s">
        <v>7</v>
      </c>
      <c r="E45" s="43" t="s">
        <v>8</v>
      </c>
      <c r="F45" s="44" t="s">
        <v>9</v>
      </c>
      <c r="G45" s="44" t="s">
        <v>10</v>
      </c>
      <c r="H45" s="44" t="s">
        <v>11</v>
      </c>
    </row>
    <row r="46" spans="1:9" ht="20.100000000000001" customHeight="1" x14ac:dyDescent="0.3">
      <c r="A46" s="45"/>
      <c r="B46" s="42" t="s">
        <v>31</v>
      </c>
      <c r="C46" s="46">
        <v>2612</v>
      </c>
      <c r="D46" s="46">
        <v>2850</v>
      </c>
      <c r="E46" s="46">
        <v>2850</v>
      </c>
      <c r="F46" s="47" cm="1">
        <f t="array" ref="F46">IF(TotalSales=0,"",E46/TotalSales)</f>
        <v>7.1019187640169443E-2</v>
      </c>
      <c r="G46" s="47">
        <f t="shared" ref="G46:G60" si="3">IF(E46=0,"",E46/C46-1)</f>
        <v>9.1117917304747387E-2</v>
      </c>
      <c r="H46" s="47">
        <f t="shared" ref="H46:H60" si="4">IF(E46=0,"",E46/D46-1)</f>
        <v>0</v>
      </c>
    </row>
    <row r="47" spans="1:9" ht="20.100000000000001" customHeight="1" x14ac:dyDescent="0.3">
      <c r="A47" s="45"/>
      <c r="B47" s="42" t="s">
        <v>32</v>
      </c>
      <c r="C47" s="46">
        <v>150</v>
      </c>
      <c r="D47" s="46">
        <v>160</v>
      </c>
      <c r="E47" s="46">
        <v>155</v>
      </c>
      <c r="F47" s="47" cm="1">
        <f t="array" ref="F47">IF(TotalSales=0,"",E47/TotalSales)</f>
        <v>3.862447047096935E-3</v>
      </c>
      <c r="G47" s="47">
        <f t="shared" si="3"/>
        <v>3.3333333333333437E-2</v>
      </c>
      <c r="H47" s="47">
        <f t="shared" si="4"/>
        <v>-3.125E-2</v>
      </c>
    </row>
    <row r="48" spans="1:9" ht="20.100000000000001" customHeight="1" x14ac:dyDescent="0.3">
      <c r="A48" s="45"/>
      <c r="B48" s="42" t="s">
        <v>33</v>
      </c>
      <c r="C48" s="46">
        <v>120</v>
      </c>
      <c r="D48" s="46">
        <v>105</v>
      </c>
      <c r="E48" s="46">
        <v>110</v>
      </c>
      <c r="F48" s="47" cm="1">
        <f t="array" ref="F48">IF(TotalSales=0,"",E48/TotalSales)</f>
        <v>2.7410914527784699E-3</v>
      </c>
      <c r="G48" s="47">
        <f t="shared" si="3"/>
        <v>-8.333333333333337E-2</v>
      </c>
      <c r="H48" s="47">
        <f t="shared" si="4"/>
        <v>4.7619047619047672E-2</v>
      </c>
    </row>
    <row r="49" spans="1:9" ht="20.100000000000001" customHeight="1" x14ac:dyDescent="0.3">
      <c r="A49" s="45"/>
      <c r="B49" s="42" t="s">
        <v>34</v>
      </c>
      <c r="C49" s="46">
        <v>250</v>
      </c>
      <c r="D49" s="46">
        <v>280</v>
      </c>
      <c r="E49" s="46">
        <v>295</v>
      </c>
      <c r="F49" s="47" cm="1">
        <f t="array" ref="F49">IF(TotalSales=0,"",E49/TotalSales)</f>
        <v>7.3511088960877147E-3</v>
      </c>
      <c r="G49" s="47">
        <f t="shared" si="3"/>
        <v>0.17999999999999994</v>
      </c>
      <c r="H49" s="47">
        <f t="shared" si="4"/>
        <v>5.3571428571428603E-2</v>
      </c>
    </row>
    <row r="50" spans="1:9" ht="20.100000000000001" customHeight="1" x14ac:dyDescent="0.3">
      <c r="A50" s="45"/>
      <c r="B50" s="42" t="s">
        <v>35</v>
      </c>
      <c r="C50" s="46">
        <v>1505</v>
      </c>
      <c r="D50" s="46">
        <v>1650</v>
      </c>
      <c r="E50" s="46">
        <v>1650</v>
      </c>
      <c r="F50" s="47" cm="1">
        <f t="array" ref="F50">IF(TotalSales=0,"",E50/TotalSales)</f>
        <v>4.1116371791677049E-2</v>
      </c>
      <c r="G50" s="47">
        <f t="shared" si="3"/>
        <v>9.6345514950166189E-2</v>
      </c>
      <c r="H50" s="47">
        <f t="shared" si="4"/>
        <v>0</v>
      </c>
    </row>
    <row r="51" spans="1:9" ht="20.100000000000001" customHeight="1" x14ac:dyDescent="0.3">
      <c r="A51" s="45"/>
      <c r="B51" s="42" t="s">
        <v>36</v>
      </c>
      <c r="C51" s="46">
        <v>110</v>
      </c>
      <c r="D51" s="46">
        <v>110</v>
      </c>
      <c r="E51" s="46">
        <v>110</v>
      </c>
      <c r="F51" s="47" cm="1">
        <f t="array" ref="F51">IF(TotalSales=0,"",E51/TotalSales)</f>
        <v>2.7410914527784699E-3</v>
      </c>
      <c r="G51" s="47">
        <f t="shared" si="3"/>
        <v>0</v>
      </c>
      <c r="H51" s="47">
        <f t="shared" si="4"/>
        <v>0</v>
      </c>
    </row>
    <row r="52" spans="1:9" ht="20.100000000000001" customHeight="1" x14ac:dyDescent="0.3">
      <c r="A52" s="45"/>
      <c r="B52" s="42" t="s">
        <v>37</v>
      </c>
      <c r="C52" s="46">
        <v>110</v>
      </c>
      <c r="D52" s="46">
        <v>102</v>
      </c>
      <c r="E52" s="46">
        <v>106</v>
      </c>
      <c r="F52" s="47" cm="1">
        <f t="array" ref="F52">IF(TotalSales=0,"",E52/TotalSales)</f>
        <v>2.6414153999501618E-3</v>
      </c>
      <c r="G52" s="47">
        <f t="shared" si="3"/>
        <v>-3.6363636363636376E-2</v>
      </c>
      <c r="H52" s="47">
        <f t="shared" si="4"/>
        <v>3.9215686274509887E-2</v>
      </c>
    </row>
    <row r="53" spans="1:9" ht="20.100000000000001" customHeight="1" x14ac:dyDescent="0.3">
      <c r="A53" s="45"/>
      <c r="B53" s="42" t="s">
        <v>38</v>
      </c>
      <c r="C53" s="46">
        <v>55</v>
      </c>
      <c r="D53" s="46">
        <v>56</v>
      </c>
      <c r="E53" s="46">
        <v>56</v>
      </c>
      <c r="F53" s="47" cm="1">
        <f t="array" ref="F53">IF(TotalSales=0,"",E53/TotalSales)</f>
        <v>1.3954647395963121E-3</v>
      </c>
      <c r="G53" s="47">
        <f t="shared" si="3"/>
        <v>1.8181818181818077E-2</v>
      </c>
      <c r="H53" s="47">
        <f t="shared" si="4"/>
        <v>0</v>
      </c>
    </row>
    <row r="54" spans="1:9" ht="20.100000000000001" customHeight="1" x14ac:dyDescent="0.3">
      <c r="A54" s="45"/>
      <c r="B54" s="42" t="s">
        <v>39</v>
      </c>
      <c r="C54" s="46">
        <v>80</v>
      </c>
      <c r="D54" s="46">
        <v>45</v>
      </c>
      <c r="E54" s="46">
        <v>45</v>
      </c>
      <c r="F54" s="47" cm="1">
        <f t="array" ref="F54">IF(TotalSales=0,"",E54/TotalSales)</f>
        <v>1.121355594318465E-3</v>
      </c>
      <c r="G54" s="47">
        <f t="shared" si="3"/>
        <v>-0.4375</v>
      </c>
      <c r="H54" s="47">
        <f t="shared" si="4"/>
        <v>0</v>
      </c>
    </row>
    <row r="55" spans="1:9" ht="20.100000000000001" customHeight="1" x14ac:dyDescent="0.3">
      <c r="A55" s="45"/>
      <c r="B55" s="42" t="s">
        <v>40</v>
      </c>
      <c r="C55" s="46">
        <v>135</v>
      </c>
      <c r="D55" s="46">
        <v>150</v>
      </c>
      <c r="E55" s="46">
        <v>168</v>
      </c>
      <c r="F55" s="47" cm="1">
        <f t="array" ref="F55">IF(TotalSales=0,"",E55/TotalSales)</f>
        <v>4.1863942187889362E-3</v>
      </c>
      <c r="G55" s="47">
        <f t="shared" si="3"/>
        <v>0.24444444444444446</v>
      </c>
      <c r="H55" s="47">
        <f t="shared" si="4"/>
        <v>0.12000000000000011</v>
      </c>
    </row>
    <row r="56" spans="1:9" ht="20.100000000000001" customHeight="1" x14ac:dyDescent="0.3">
      <c r="A56" s="45"/>
      <c r="B56" s="42" t="s">
        <v>24</v>
      </c>
      <c r="C56" s="46">
        <v>10</v>
      </c>
      <c r="D56" s="46">
        <v>10</v>
      </c>
      <c r="E56" s="46">
        <v>10</v>
      </c>
      <c r="F56" s="47" cm="1">
        <f t="array" ref="F56">IF(TotalSales=0,"",E56/TotalSales)</f>
        <v>2.4919013207077E-4</v>
      </c>
      <c r="G56" s="47">
        <f t="shared" si="3"/>
        <v>0</v>
      </c>
      <c r="H56" s="47">
        <f t="shared" si="4"/>
        <v>0</v>
      </c>
    </row>
    <row r="57" spans="1:9" ht="20.100000000000001" customHeight="1" x14ac:dyDescent="0.3">
      <c r="A57" s="45"/>
      <c r="B57" s="42" t="s">
        <v>24</v>
      </c>
      <c r="C57" s="46">
        <v>20</v>
      </c>
      <c r="D57" s="46">
        <v>20</v>
      </c>
      <c r="E57" s="46">
        <v>20</v>
      </c>
      <c r="F57" s="47" cm="1">
        <f t="array" ref="F57">IF(TotalSales=0,"",E57/TotalSales)</f>
        <v>4.9838026414154E-4</v>
      </c>
      <c r="G57" s="47">
        <f t="shared" si="3"/>
        <v>0</v>
      </c>
      <c r="H57" s="47">
        <f t="shared" si="4"/>
        <v>0</v>
      </c>
    </row>
    <row r="58" spans="1:9" ht="20.100000000000001" customHeight="1" x14ac:dyDescent="0.3">
      <c r="A58" s="45"/>
      <c r="B58" s="65" t="s">
        <v>41</v>
      </c>
      <c r="C58" s="46">
        <f>SUM(C46:C57)</f>
        <v>5157</v>
      </c>
      <c r="D58" s="46">
        <f>SUM(D46:D57)</f>
        <v>5538</v>
      </c>
      <c r="E58" s="46">
        <f>SUM(E46:E57)</f>
        <v>5575</v>
      </c>
      <c r="F58" s="47"/>
      <c r="G58" s="47">
        <f t="shared" si="3"/>
        <v>8.1054876866395231E-2</v>
      </c>
      <c r="H58" s="47">
        <f t="shared" si="4"/>
        <v>6.6811123149150831E-3</v>
      </c>
    </row>
    <row r="59" spans="1:9" ht="30" customHeight="1" x14ac:dyDescent="0.3">
      <c r="A59" s="45"/>
      <c r="B59" s="65" t="s">
        <v>42</v>
      </c>
      <c r="C59" s="46">
        <f>C36+C43+C58</f>
        <v>9484</v>
      </c>
      <c r="D59" s="46">
        <f>D36+D43+D58</f>
        <v>10561</v>
      </c>
      <c r="E59" s="46">
        <f>E36+E43+E58</f>
        <v>10068</v>
      </c>
      <c r="F59" s="47"/>
      <c r="G59" s="47">
        <f t="shared" si="3"/>
        <v>6.1577393504850253E-2</v>
      </c>
      <c r="H59" s="47">
        <f t="shared" si="4"/>
        <v>-4.6681185493797961E-2</v>
      </c>
    </row>
    <row r="60" spans="1:9" ht="20.100000000000001" customHeight="1" x14ac:dyDescent="0.3">
      <c r="A60" s="45"/>
      <c r="B60" s="65" t="s">
        <v>43</v>
      </c>
      <c r="C60" s="46">
        <f>C27-C59</f>
        <v>7905</v>
      </c>
      <c r="D60" s="46">
        <f>D27-D59</f>
        <v>9626</v>
      </c>
      <c r="E60" s="46">
        <f>E27-E59</f>
        <v>12747</v>
      </c>
      <c r="F60" s="47"/>
      <c r="G60" s="47">
        <f t="shared" si="3"/>
        <v>0.61252371916508541</v>
      </c>
      <c r="H60" s="47">
        <f t="shared" si="4"/>
        <v>0.3242260544359028</v>
      </c>
    </row>
    <row r="61" spans="1:9" ht="20.100000000000001" customHeight="1" x14ac:dyDescent="0.3">
      <c r="A61" s="45"/>
      <c r="B61" s="42" t="s">
        <v>44</v>
      </c>
      <c r="C61" s="46" t="s">
        <v>45</v>
      </c>
      <c r="D61" s="46" t="s">
        <v>46</v>
      </c>
      <c r="E61" s="46" t="s">
        <v>46</v>
      </c>
      <c r="F61" s="47"/>
      <c r="G61" s="47" t="e">
        <f>IF(E61=0,"",E61/C61-1)</f>
        <v>#VALUE!</v>
      </c>
      <c r="H61" s="47" t="e">
        <f>IF(E61=0,"",E61/D61-1)</f>
        <v>#VALUE!</v>
      </c>
    </row>
    <row r="62" spans="1:9" ht="30" customHeight="1" x14ac:dyDescent="0.3">
      <c r="A62" s="69"/>
      <c r="B62" s="70"/>
      <c r="C62" s="71"/>
      <c r="D62" s="71"/>
      <c r="E62" s="71"/>
      <c r="F62" s="72"/>
      <c r="G62" s="72"/>
      <c r="H62" s="72"/>
      <c r="I62" s="73"/>
    </row>
    <row r="63" spans="1:9" ht="30" customHeight="1" thickBot="1" x14ac:dyDescent="0.35">
      <c r="A63" s="45"/>
      <c r="B63" s="52" t="s">
        <v>47</v>
      </c>
      <c r="C63" s="53"/>
      <c r="D63" s="53"/>
      <c r="E63" s="53"/>
      <c r="F63" s="54"/>
      <c r="G63" s="54"/>
      <c r="H63" s="54"/>
    </row>
    <row r="64" spans="1:9" ht="9.9" customHeight="1" thickTop="1" x14ac:dyDescent="0.3">
      <c r="A64" s="45"/>
      <c r="B64" s="74"/>
      <c r="C64" s="75"/>
      <c r="D64" s="75"/>
      <c r="E64" s="75"/>
      <c r="F64" s="76"/>
      <c r="G64" s="76"/>
      <c r="H64" s="76"/>
    </row>
    <row r="65" spans="1:9" ht="24.9" customHeight="1" x14ac:dyDescent="0.3">
      <c r="A65" s="45"/>
      <c r="B65" s="42" t="s">
        <v>0</v>
      </c>
      <c r="C65" s="43" t="s">
        <v>6</v>
      </c>
      <c r="D65" s="43" t="s">
        <v>7</v>
      </c>
      <c r="E65" s="43" t="s">
        <v>8</v>
      </c>
      <c r="F65" s="44" t="s">
        <v>9</v>
      </c>
      <c r="G65" s="44" t="s">
        <v>10</v>
      </c>
      <c r="H65" s="44" t="s">
        <v>11</v>
      </c>
    </row>
    <row r="66" spans="1:9" ht="20.100000000000001" customHeight="1" x14ac:dyDescent="0.3">
      <c r="A66" s="45"/>
      <c r="B66" s="42" t="s">
        <v>48</v>
      </c>
      <c r="C66" s="46">
        <v>1250</v>
      </c>
      <c r="D66" s="46">
        <v>2560</v>
      </c>
      <c r="E66" s="46">
        <v>2560</v>
      </c>
      <c r="F66" s="47" cm="1">
        <f t="array" ref="F66">IF(TotalSales=0,"",E66/TotalSales)</f>
        <v>6.379267381011712E-2</v>
      </c>
      <c r="G66" s="47">
        <f t="shared" ref="G66:G71" si="5">IF(E66=0,"",E66/C66-1)</f>
        <v>1.048</v>
      </c>
      <c r="H66" s="47">
        <f t="shared" ref="H66:H71" si="6">IF(E66=0,"",E66/D66-1)</f>
        <v>0</v>
      </c>
    </row>
    <row r="67" spans="1:9" ht="20.100000000000001" customHeight="1" x14ac:dyDescent="0.3">
      <c r="A67" s="45"/>
      <c r="B67" s="42" t="s">
        <v>49</v>
      </c>
      <c r="C67" s="46">
        <v>850</v>
      </c>
      <c r="D67" s="46">
        <v>950</v>
      </c>
      <c r="E67" s="46">
        <v>950</v>
      </c>
      <c r="F67" s="47" cm="1">
        <f t="array" ref="F67">IF(TotalSales=0,"",E67/TotalSales)</f>
        <v>2.3673062546723151E-2</v>
      </c>
      <c r="G67" s="47">
        <f t="shared" si="5"/>
        <v>0.11764705882352944</v>
      </c>
      <c r="H67" s="47">
        <f t="shared" si="6"/>
        <v>0</v>
      </c>
    </row>
    <row r="68" spans="1:9" ht="20.100000000000001" customHeight="1" x14ac:dyDescent="0.3">
      <c r="A68" s="45"/>
      <c r="B68" s="42" t="s">
        <v>50</v>
      </c>
      <c r="C68" s="46">
        <v>40</v>
      </c>
      <c r="D68" s="46">
        <v>40</v>
      </c>
      <c r="E68" s="46">
        <v>40</v>
      </c>
      <c r="F68" s="47" cm="1">
        <f t="array" ref="F68">IF(TotalSales=0,"",E68/TotalSales)</f>
        <v>9.9676052828308001E-4</v>
      </c>
      <c r="G68" s="47">
        <f t="shared" si="5"/>
        <v>0</v>
      </c>
      <c r="H68" s="47">
        <f t="shared" si="6"/>
        <v>0</v>
      </c>
    </row>
    <row r="69" spans="1:9" ht="20.100000000000001" customHeight="1" x14ac:dyDescent="0.3">
      <c r="A69" s="73"/>
      <c r="B69" s="42" t="s">
        <v>51</v>
      </c>
      <c r="C69" s="46">
        <v>10</v>
      </c>
      <c r="D69" s="46">
        <v>10</v>
      </c>
      <c r="E69" s="46">
        <v>10</v>
      </c>
      <c r="F69" s="47" cm="1">
        <f t="array" ref="F69">IF(TotalSales=0,"",E69/TotalSales)</f>
        <v>2.4919013207077E-4</v>
      </c>
      <c r="G69" s="47">
        <f t="shared" si="5"/>
        <v>0</v>
      </c>
      <c r="H69" s="47">
        <f t="shared" si="6"/>
        <v>0</v>
      </c>
      <c r="I69" s="73"/>
    </row>
    <row r="70" spans="1:9" ht="20.100000000000001" customHeight="1" x14ac:dyDescent="0.3">
      <c r="A70" s="73"/>
      <c r="B70" s="42" t="s">
        <v>51</v>
      </c>
      <c r="C70" s="46">
        <v>20</v>
      </c>
      <c r="D70" s="46">
        <v>20</v>
      </c>
      <c r="E70" s="46">
        <v>20</v>
      </c>
      <c r="F70" s="47" cm="1">
        <f t="array" ref="F70">IF(TotalSales=0,"",E70/TotalSales)</f>
        <v>4.9838026414154E-4</v>
      </c>
      <c r="G70" s="47">
        <f t="shared" si="5"/>
        <v>0</v>
      </c>
      <c r="H70" s="47">
        <f t="shared" si="6"/>
        <v>0</v>
      </c>
      <c r="I70" s="73"/>
    </row>
    <row r="71" spans="1:9" ht="20.100000000000001" customHeight="1" x14ac:dyDescent="0.3">
      <c r="A71" s="73"/>
      <c r="B71" s="65" t="s">
        <v>52</v>
      </c>
      <c r="C71" s="46">
        <f>SUM(C66:C70)</f>
        <v>2170</v>
      </c>
      <c r="D71" s="46">
        <f>SUM(D66:D70)</f>
        <v>3580</v>
      </c>
      <c r="E71" s="46">
        <f>SUM(E66:E70)</f>
        <v>3580</v>
      </c>
      <c r="F71" s="47"/>
      <c r="G71" s="47">
        <f t="shared" si="5"/>
        <v>0.64976958525345618</v>
      </c>
      <c r="H71" s="47">
        <f t="shared" si="6"/>
        <v>0</v>
      </c>
      <c r="I71" s="73"/>
    </row>
    <row r="72" spans="1:9" ht="20.100000000000001" customHeight="1" x14ac:dyDescent="0.3">
      <c r="A72" s="73"/>
      <c r="B72" s="65" t="s">
        <v>53</v>
      </c>
      <c r="C72" s="46" t="e">
        <f>C60+C61-C71</f>
        <v>#VALUE!</v>
      </c>
      <c r="D72" s="46" t="e">
        <f>D60+D61-D71</f>
        <v>#VALUE!</v>
      </c>
      <c r="E72" s="46" t="e">
        <f>E60+E61-E71</f>
        <v>#VALUE!</v>
      </c>
      <c r="F72" s="47"/>
      <c r="G72" s="47" t="e">
        <f>IF(C72=0,"",IF(C72=E72,"0.0%",IF(E72&gt;C72,ABS((E72/C72)-1),IF(AND(E72&lt;C72,C72&lt;0),-((E72/C72)-1),(E72/C72)-1))))</f>
        <v>#VALUE!</v>
      </c>
      <c r="H72" s="47" t="e">
        <f>IF(D72=0,"",IF(D72=E72,"0.0%",IF(E72&gt;D72,ABS((E72/D72)-1),IF(AND(E72&lt;D72,D72&lt;0),-((E72/D72)-1),(E72/D72)-1))))</f>
        <v>#VALUE!</v>
      </c>
      <c r="I72" s="73"/>
    </row>
    <row r="73" spans="1:9" ht="18" customHeight="1" x14ac:dyDescent="0.3">
      <c r="A73" s="73"/>
      <c r="B73" s="49"/>
      <c r="I73" s="73"/>
    </row>
  </sheetData>
  <mergeCells count="3">
    <mergeCell ref="C2:E2"/>
    <mergeCell ref="C8:D8"/>
    <mergeCell ref="G8:H8"/>
  </mergeCells>
  <conditionalFormatting sqref="C8 G8">
    <cfRule type="cellIs" dxfId="0" priority="1" operator="lessThan">
      <formula>0</formula>
    </cfRule>
  </conditionalFormatting>
  <dataValidations count="9">
    <dataValidation allowBlank="1" showInputMessage="1" showErrorMessage="1" prompt="Return on Sales is automatically calculated in this cell" sqref="G8:H8" xr:uid="{537C81A4-99CC-4AE3-8DDD-2DB43F56A65A}"/>
    <dataValidation allowBlank="1" showInputMessage="1" showErrorMessage="1" prompt="Gross Margin is automatically calculated in this cell" sqref="C8:D8" xr:uid="{A606AD7F-F5AF-4820-9D3A-813C643DE9AE}"/>
    <dataValidation allowBlank="1" showInputMessage="1" showErrorMessage="1" prompt="Updated taxes details below" sqref="B63" xr:uid="{75769F34-E19E-4554-87AA-8B54AA8C68AC}"/>
    <dataValidation allowBlank="1" showInputMessage="1" showErrorMessage="1" prompt="Updated operating expense line items below" sqref="B29" xr:uid="{D32361CE-00CB-43C1-825F-773F6743511C}"/>
    <dataValidation allowBlank="1" showInputMessage="1" showErrorMessage="1" prompt="Update cost of sales below" sqref="B19" xr:uid="{6B921BAE-2CCD-4055-9EFA-D93564D85822}"/>
    <dataValidation allowBlank="1" showInputMessage="1" showErrorMessage="1" prompt="Enter report period in this cell" sqref="B6" xr:uid="{179EE15B-31F8-437D-9EE8-D19D0D9826F2}"/>
    <dataValidation allowBlank="1" showInputMessage="1" showErrorMessage="1" prompt="Enter you company name in this cell" sqref="C2" xr:uid="{7F6B8339-21B1-4035-923E-1BB17FEF0442}"/>
    <dataValidation allowBlank="1" showInputMessage="1" showErrorMessage="1" prompt="Enter your Company Name and the period coverage of the Profit &amp; Loss Statement._x000a__x000a_Update Product details under Sales Revenue and Cost of Sales. Enter values in columns C, D, and E, except in the total rows.  All other cells will be auto calculated." sqref="A1" xr:uid="{49D540A2-83E6-4FE2-B5D1-68265711D1B3}"/>
    <dataValidation allowBlank="1" showInputMessage="1" showErrorMessage="1" prompt="Update product descriptions below" sqref="B10" xr:uid="{DE909DB8-65B0-4316-9A74-027FAB898339}"/>
  </dataValidations>
  <printOptions horizontalCentered="1"/>
  <pageMargins left="0.25" right="0.25" top="0.5" bottom="0.5" header="0.3" footer="0.3"/>
  <pageSetup scale="52" orientation="portrait" r:id="rId1"/>
  <drawing r:id="rId2"/>
  <tableParts count="6">
    <tablePart r:id="rId3"/>
    <tablePart r:id="rId4"/>
    <tablePart r:id="rId5"/>
    <tablePart r:id="rId6"/>
    <tablePart r:id="rId7"/>
    <tablePart r:id="rId8"/>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28" ma:contentTypeDescription="Create a new document." ma:contentTypeScope="" ma:versionID="60f5a4f2d2b0abadcf532d48ebf9cb71">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7dd78129e6a1811f84807ad11c651531"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Status" minOccurs="0"/>
                <xsd:element ref="ns2:Image" minOccurs="0"/>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1:_ip_UnifiedCompliancePolicyProperties" minOccurs="0"/>
                <xsd:element ref="ns1:_ip_UnifiedCompliancePolicyUIAction" minOccurs="0"/>
                <xsd:element ref="ns4:TaxCatchAll" minOccurs="0"/>
                <xsd:element ref="ns2:ImageTagsTaxHTField" minOccurs="0"/>
                <xsd:element ref="ns2:MediaServiceLocation" minOccurs="0"/>
                <xsd:element ref="ns2:MediaLengthInSeconds" minOccurs="0"/>
                <xsd:element ref="ns2:Background" minOccurs="0"/>
                <xsd:element ref="ns2:MediaServiceSearchProperties" minOccurs="0"/>
                <xsd:element ref="ns2:MediaServiceDocTags" minOccurs="0"/>
                <xsd:element ref="ns2:MediaServiceObjectDetectorVersions" minOccurs="0"/>
                <xsd:element ref="ns2: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ma:readOnly="false">
      <xsd:simpleType>
        <xsd:restriction base="dms:Note"/>
      </xsd:simpleType>
    </xsd:element>
    <xsd:element name="_ip_UnifiedCompliancePolicyUIAction" ma:index="21" nillable="true" ma:displayName="Unified Compliance Policy UI Action" ma:hidden="true" ma:internalName="_ip_UnifiedCompliancePolicyUIAct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Status" ma:index="2" nillable="true" ma:displayName="Status" ma:default="Not started" ma:format="Dropdown" ma:internalName="Status" ma:readOnly="false">
      <xsd:simpleType>
        <xsd:restriction base="dms:Choice">
          <xsd:enumeration value="Not started"/>
          <xsd:enumeration value="In Progress"/>
          <xsd:enumeration value="Completed"/>
        </xsd:restriction>
      </xsd:simpleType>
    </xsd:element>
    <xsd:element name="Image" ma:index="3" nillable="true" ma:displayName="Image" ma:format="Image" ma:internalName="Image"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hidden="true" ma:internalName="MediaServiceOCR" ma:readOnly="true">
      <xsd:simpleType>
        <xsd:restriction base="dms:Note"/>
      </xsd:simpleType>
    </xsd:element>
    <xsd:element name="MediaServiceAutoTags" ma:index="11" nillable="true" ma:displayName="MediaServiceAutoTags" ma:hidden="true"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hidden="true" ma:internalName="MediaServiceKeyPoints" ma:readOnly="fals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ImageTagsTaxHTField" ma:index="25" nillable="true" ma:taxonomy="true" ma:internalName="ImageTagsTaxHTField" ma:taxonomyFieldName="MediaServiceImageTags" ma:displayName="Image Tags" ma:readOnly="false" ma:fieldId="{5cf76f15-5ced-4ddc-b409-7134ff3c332f}" ma:taxonomyMulti="true" ma:sspId="e385fb40-52d4-4fae-9c5b-3e8ff8a5878e"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hidden="true" ma:internalName="MediaServiceLocation"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Background" ma:index="28" nillable="true" ma:displayName="Background" ma:default="0" ma:format="Dropdown" ma:internalName="Background">
      <xsd:simpleType>
        <xsd:restriction base="dms:Boolean"/>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ediaServiceDocTags" ma:index="30" nillable="true" ma:displayName="MediaServiceDocTags" ma:hidden="true" ma:internalName="MediaServiceDocTags" ma:readOnly="true">
      <xsd:simpleType>
        <xsd:restriction base="dms:Note"/>
      </xsd:simpleType>
    </xsd:element>
    <xsd:element name="MediaServiceObjectDetectorVersions" ma:index="31" nillable="true" ma:displayName="MediaServiceObjectDetectorVersions" ma:description="" ma:hidden="true" ma:indexed="true" ma:internalName="MediaServiceObjectDetectorVersions" ma:readOnly="true">
      <xsd:simpleType>
        <xsd:restriction base="dms:Text"/>
      </xsd:simpleType>
    </xsd:element>
    <xsd:element name="MediaServiceSystemTags" ma:index="32"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hidden="true" ma:internalName="SharedWithDetail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3f6bfcbc-3db3-4ae6-bd76-326f0798ad28}" ma:internalName="TaxCatchAll" ma:readOnly="false"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mage xmlns="71af3243-3dd4-4a8d-8c0d-dd76da1f02a5">
      <Url xsi:nil="true"/>
      <Description xsi:nil="true"/>
    </Image>
    <Status xmlns="71af3243-3dd4-4a8d-8c0d-dd76da1f02a5">Not started</Status>
    <Background xmlns="71af3243-3dd4-4a8d-8c0d-dd76da1f02a5">false</Background>
    <_ip_UnifiedCompliancePolicyProperties xmlns="http://schemas.microsoft.com/sharepoint/v3" xsi:nil="true"/>
    <ImageTagsTaxHTField xmlns="71af3243-3dd4-4a8d-8c0d-dd76da1f02a5">
      <Terms xmlns="http://schemas.microsoft.com/office/infopath/2007/PartnerControls"/>
    </ImageTagsTaxHTField>
    <TaxCatchAll xmlns="230e9df3-be65-4c73-a93b-d1236ebd677e" xsi:nil="true"/>
    <MediaServiceKeyPoints xmlns="71af3243-3dd4-4a8d-8c0d-dd76da1f02a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363A117-25D8-411F-8C03-B0441320C1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af3243-3dd4-4a8d-8c0d-dd76da1f02a5"/>
    <ds:schemaRef ds:uri="16c05727-aa75-4e4a-9b5f-8a80a1165891"/>
    <ds:schemaRef ds:uri="230e9df3-be65-4c73-a93b-d1236ebd6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084A65E-CB5D-47E1-AE32-BF8085560E63}">
  <ds:schemaRefs>
    <ds:schemaRef ds:uri="http://schemas.microsoft.com/office/2006/metadata/properties"/>
    <ds:schemaRef ds:uri="http://schemas.microsoft.com/office/infopath/2007/PartnerControls"/>
    <ds:schemaRef ds:uri="http://schemas.microsoft.com/sharepoint/v3"/>
    <ds:schemaRef ds:uri="71af3243-3dd4-4a8d-8c0d-dd76da1f02a5"/>
    <ds:schemaRef ds:uri="230e9df3-be65-4c73-a93b-d1236ebd677e"/>
  </ds:schemaRefs>
</ds:datastoreItem>
</file>

<file path=customXml/itemProps3.xml><?xml version="1.0" encoding="utf-8"?>
<ds:datastoreItem xmlns:ds="http://schemas.openxmlformats.org/officeDocument/2006/customXml" ds:itemID="{CC65FCCC-1B1B-4B79-8BD8-C22557A814D7}">
  <ds:schemaRefs>
    <ds:schemaRef ds:uri="http://schemas.microsoft.com/sharepoint/v3/contenttype/forms"/>
  </ds:schemaRefs>
</ds:datastoreItem>
</file>

<file path=docMetadata/LabelInfo.xml><?xml version="1.0" encoding="utf-8"?>
<clbl:labelList xmlns:clbl="http://schemas.microsoft.com/office/2020/mipLabelMetadata"/>
</file>

<file path=docProps/app.xml><?xml version="1.0" encoding="utf-8"?>
<Properties xmlns="http://schemas.openxmlformats.org/officeDocument/2006/extended-properties" xmlns:vt="http://schemas.openxmlformats.org/officeDocument/2006/docPropsVTypes">
  <Template>TM77986610</Template>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Business Plan</vt:lpstr>
      <vt:lpstr>BP Example</vt:lpstr>
      <vt:lpstr>Personal Finances</vt:lpstr>
      <vt:lpstr>Profit and loss statement (2)</vt:lpstr>
      <vt:lpstr>'Profit and loss statement (2)'!TotalSales</vt:lpstr>
      <vt:lpstr>TotalSales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2025-09-24T08:12:36Z</dcterms:created>
  <dcterms:modified xsi:type="dcterms:W3CDTF">2025-09-24T08:48:56Z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